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henrietawinklhofer/Desktop/Tools FR/"/>
    </mc:Choice>
  </mc:AlternateContent>
  <xr:revisionPtr revIDLastSave="0" documentId="13_ncr:1_{6121A504-BB17-2C46-A4C0-F30D0EF6CF62}" xr6:coauthVersionLast="47" xr6:coauthVersionMax="47" xr10:uidLastSave="{00000000-0000-0000-0000-000000000000}"/>
  <bookViews>
    <workbookView xWindow="-50740" yWindow="-12060" windowWidth="29040" windowHeight="15720" activeTab="1" xr2:uid="{00000000-000D-0000-FFFF-FFFF00000000}"/>
  </bookViews>
  <sheets>
    <sheet name="Évaluation des offres" sheetId="1" r:id="rId1"/>
    <sheet name="Exemples de calculs" sheetId="2" r:id="rId2"/>
    <sheet name="Exemple couts du cycle de vie" sheetId="3" r:id="rId3"/>
    <sheet name="Explica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sQdKIXpjodpan11ZaMKccH/xvsp758aJTvshBfUjArw="/>
    </ext>
  </extLst>
</workbook>
</file>

<file path=xl/calcChain.xml><?xml version="1.0" encoding="utf-8"?>
<calcChain xmlns="http://schemas.openxmlformats.org/spreadsheetml/2006/main">
  <c r="F31" i="3" l="1"/>
  <c r="L29" i="3"/>
  <c r="O29" i="3" s="1"/>
  <c r="K29" i="3"/>
  <c r="N29" i="3" s="1"/>
  <c r="J29" i="3"/>
  <c r="M29" i="3" s="1"/>
  <c r="I23" i="3"/>
  <c r="G13" i="3" s="1"/>
  <c r="I22" i="3"/>
  <c r="H30" i="3" s="1"/>
  <c r="K30" i="3" s="1"/>
  <c r="N30" i="3" s="1"/>
  <c r="I21" i="3"/>
  <c r="G30" i="3" s="1"/>
  <c r="J30" i="3" s="1"/>
  <c r="M30" i="3" s="1"/>
  <c r="D14" i="3"/>
  <c r="E13" i="3"/>
  <c r="J12" i="3"/>
  <c r="M12" i="3" s="1"/>
  <c r="I12" i="3"/>
  <c r="L12" i="3" s="1"/>
  <c r="H12" i="3"/>
  <c r="K12" i="3" s="1"/>
  <c r="D24" i="2"/>
  <c r="L23" i="2"/>
  <c r="J23" i="2"/>
  <c r="M23" i="2" s="1"/>
  <c r="I23" i="2"/>
  <c r="H23" i="2"/>
  <c r="K23" i="2" s="1"/>
  <c r="J22" i="2"/>
  <c r="M22" i="2" s="1"/>
  <c r="I22" i="2"/>
  <c r="L22" i="2" s="1"/>
  <c r="H22" i="2"/>
  <c r="K22" i="2" s="1"/>
  <c r="J21" i="2"/>
  <c r="M21" i="2" s="1"/>
  <c r="I21" i="2"/>
  <c r="L21" i="2" s="1"/>
  <c r="H21" i="2"/>
  <c r="K21" i="2" s="1"/>
  <c r="D15" i="2"/>
  <c r="M14" i="2"/>
  <c r="L14" i="2"/>
  <c r="K14" i="2"/>
  <c r="M13" i="2"/>
  <c r="L13" i="2"/>
  <c r="K13" i="2"/>
  <c r="J12" i="2"/>
  <c r="M12" i="2" s="1"/>
  <c r="M15" i="2" s="1"/>
  <c r="I12" i="2"/>
  <c r="L12" i="2" s="1"/>
  <c r="L15" i="2" s="1"/>
  <c r="H12" i="2"/>
  <c r="K12" i="2" s="1"/>
  <c r="K15" i="2" s="1"/>
  <c r="F27" i="1"/>
  <c r="L26" i="1"/>
  <c r="O26" i="1" s="1"/>
  <c r="K26" i="1"/>
  <c r="N26" i="1" s="1"/>
  <c r="J26" i="1"/>
  <c r="M26" i="1" s="1"/>
  <c r="L25" i="1"/>
  <c r="O25" i="1" s="1"/>
  <c r="O27" i="1" s="1"/>
  <c r="K25" i="1"/>
  <c r="N25" i="1" s="1"/>
  <c r="J25" i="1"/>
  <c r="M25" i="1" s="1"/>
  <c r="M27" i="1" s="1"/>
  <c r="D18" i="1"/>
  <c r="J17" i="1"/>
  <c r="M17" i="1" s="1"/>
  <c r="I17" i="1"/>
  <c r="L17" i="1" s="1"/>
  <c r="H17" i="1"/>
  <c r="K17" i="1" s="1"/>
  <c r="J16" i="1"/>
  <c r="M16" i="1" s="1"/>
  <c r="I16" i="1"/>
  <c r="L16" i="1" s="1"/>
  <c r="H16" i="1"/>
  <c r="K16" i="1" s="1"/>
  <c r="L15" i="1"/>
  <c r="J15" i="1"/>
  <c r="M15" i="1" s="1"/>
  <c r="I15" i="1"/>
  <c r="H15" i="1"/>
  <c r="K15" i="1" s="1"/>
  <c r="J14" i="1"/>
  <c r="M14" i="1" s="1"/>
  <c r="I14" i="1"/>
  <c r="L14" i="1" s="1"/>
  <c r="H14" i="1"/>
  <c r="K14" i="1" s="1"/>
  <c r="F13" i="3" l="1"/>
  <c r="L18" i="1"/>
  <c r="J13" i="3"/>
  <c r="M13" i="3" s="1"/>
  <c r="M14" i="3" s="1"/>
  <c r="I13" i="3"/>
  <c r="L13" i="3" s="1"/>
  <c r="L14" i="3" s="1"/>
  <c r="M31" i="3"/>
  <c r="N31" i="3"/>
  <c r="H13" i="3"/>
  <c r="K13" i="3" s="1"/>
  <c r="K14" i="3" s="1"/>
  <c r="N27" i="1"/>
  <c r="M18" i="1"/>
  <c r="K18" i="1"/>
  <c r="K24" i="2"/>
  <c r="M24" i="2"/>
  <c r="L24" i="2"/>
  <c r="I30" i="3"/>
  <c r="L30" i="3" s="1"/>
  <c r="O30" i="3" s="1"/>
  <c r="O3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2" authorId="0" shapeId="0" xr:uid="{00000000-0006-0000-0000-000003000000}">
      <text>
        <r>
          <rPr>
            <sz val="10"/>
            <color theme="1"/>
            <rFont val="Arial"/>
            <family val="2"/>
            <scheme val="minor"/>
          </rPr>
          <t>======
ID#AAABfwmlfWk
tc={E399138C-3812-4289-8C60-5091C81552F5}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decide on the rating and insert a %</t>
        </r>
      </text>
    </comment>
    <comment ref="E14" authorId="0" shapeId="0" xr:uid="{00000000-0006-0000-0000-000001000000}">
      <text>
        <r>
          <rPr>
            <sz val="10"/>
            <color theme="1"/>
            <rFont val="Arial"/>
            <family val="2"/>
            <scheme val="minor"/>
          </rPr>
          <t>======
ID#AAABfwmlfWs
tc={8FFB5C3E-BBDE-464B-89A0-125F597857A3}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Insert price</t>
        </r>
      </text>
    </comment>
    <comment ref="E16" authorId="0" shapeId="0" xr:uid="{00000000-0006-0000-0000-000004000000}">
      <text>
        <r>
          <rPr>
            <sz val="10"/>
            <color theme="1"/>
            <rFont val="Arial"/>
            <family val="2"/>
            <scheme val="minor"/>
          </rPr>
          <t>======
ID#AAABfwmlfWg
tc={80195F10-CEB4-4127-96A0-182294826CBE}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Insert value (e.g. % of recycled fibres, number of fair trade products)</t>
        </r>
      </text>
    </comment>
    <comment ref="D18" authorId="0" shapeId="0" xr:uid="{00000000-0006-0000-0000-000002000000}">
      <text>
        <r>
          <rPr>
            <sz val="10"/>
            <color theme="1"/>
            <rFont val="Arial"/>
            <family val="2"/>
            <scheme val="minor"/>
          </rPr>
          <t>======
ID#AAABfwmlfWo
tc={B7003787-1385-4CEC-8C0E-8182C868B186}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Must add up to 100%</t>
        </r>
      </text>
    </comment>
    <comment ref="F23" authorId="0" shapeId="0" xr:uid="{00000000-0006-0000-0000-000005000000}">
      <text>
        <r>
          <rPr>
            <sz val="10"/>
            <color theme="1"/>
            <rFont val="Arial"/>
            <family val="2"/>
            <scheme val="minor"/>
          </rPr>
          <t>======
ID#AAABjWhmMVU
tc={E399138C-3812-4289-8C60-5091C81552F5}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decide on the rating and insert a %</t>
        </r>
      </text>
    </comment>
    <comment ref="F27" authorId="0" shapeId="0" xr:uid="{00000000-0006-0000-0000-000006000000}">
      <text>
        <r>
          <rPr>
            <sz val="10"/>
            <color theme="1"/>
            <rFont val="Arial"/>
            <family val="2"/>
            <scheme val="minor"/>
          </rPr>
          <t>======
ID#AAABjWhmMVY
tc={B7003787-1385-4CEC-8C0E-8182C868B186}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Must add up to 100%</t>
        </r>
      </text>
    </comment>
  </commentList>
  <extLst>
    <ext xmlns:r="http://schemas.openxmlformats.org/officeDocument/2006/relationships" uri="GoogleSheetsCustomDataVersion2">
      <go:sheetsCustomData xmlns:go="http://customooxmlschemas.google.com/" r:id="rId1" roundtripDataSignature="AMtx7mjDhYbb1zOpMbvcw2kKI7SvWe0lo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173F5CA-51E0-4D20-A7CF-6F86EE2F0C8E}">
      <text>
        <r>
          <rPr>
            <sz val="10"/>
            <color theme="1"/>
            <rFont val="Arial"/>
            <family val="2"/>
            <scheme val="minor"/>
          </rPr>
          <t>======
ID#AAABfwmlfWk
tc={E399138C-3812-4289-8C60-5091C81552F5}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decide on the rating and insert a %</t>
        </r>
      </text>
    </comment>
    <comment ref="D19" authorId="0" shapeId="0" xr:uid="{A5DCE760-0C4C-453C-87E2-96CF5A7158B3}">
      <text>
        <r>
          <rPr>
            <sz val="10"/>
            <color theme="1"/>
            <rFont val="Arial"/>
            <family val="2"/>
            <scheme val="minor"/>
          </rPr>
          <t>======
ID#AAABfwmlfWk
tc={E399138C-3812-4289-8C60-5091C81552F5}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decide on the rating and insert 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29BB5DD-C08C-4E25-8E45-90F5FCB63B0A}">
      <text>
        <r>
          <rPr>
            <sz val="10"/>
            <color theme="1"/>
            <rFont val="Arial"/>
            <family val="2"/>
            <scheme val="minor"/>
          </rPr>
          <t>======
ID#AAABfwmlfWk
tc={E399138C-3812-4289-8C60-5091C81552F5}    (2025-03-14 11:09:16)
[Kommentarthread]
Ihre Version von Excel gestattet Ihnen das Lesen dieses Kommentarthreads. Jegliche Bearbeitungen daran werden jedoch entfernt, wenn die Datei in einer neueren Version von Excel geöffnet wird. Weitere Informationen: https://go.microsoft.com/fwlink/?linkid=870924.
Kommentar:
    Please decide on the rating and insert a %</t>
        </r>
      </text>
    </comment>
  </commentList>
</comments>
</file>

<file path=xl/sharedStrings.xml><?xml version="1.0" encoding="utf-8"?>
<sst xmlns="http://schemas.openxmlformats.org/spreadsheetml/2006/main" count="220" uniqueCount="114">
  <si>
    <t>Tender number xxx for product group xxx</t>
  </si>
  <si>
    <t>Summe</t>
  </si>
  <si>
    <t>Ja</t>
  </si>
  <si>
    <t>Nein</t>
  </si>
  <si>
    <t>no</t>
  </si>
  <si>
    <t>yes</t>
  </si>
  <si>
    <t>v</t>
  </si>
  <si>
    <t>sehr gut</t>
  </si>
  <si>
    <t>gut</t>
  </si>
  <si>
    <t>1.</t>
  </si>
  <si>
    <t>2.</t>
  </si>
  <si>
    <t>a)</t>
  </si>
  <si>
    <t>b)</t>
  </si>
  <si>
    <t>3.</t>
  </si>
  <si>
    <t>4.</t>
  </si>
  <si>
    <t>Methodologie d'évaluation des offres en vue de l'adjudication</t>
  </si>
  <si>
    <t>Critères d'adjudications</t>
  </si>
  <si>
    <t>Formule de calcul</t>
  </si>
  <si>
    <t>Pondération</t>
  </si>
  <si>
    <t>Offre n° 1</t>
  </si>
  <si>
    <t>offre n° 2</t>
  </si>
  <si>
    <t>offre n° 1</t>
  </si>
  <si>
    <t>offre n° 3</t>
  </si>
  <si>
    <t>Score</t>
  </si>
  <si>
    <t>Résultat (évaluation pondérée)</t>
  </si>
  <si>
    <t>Critère d'adjudication 1</t>
  </si>
  <si>
    <t>Critère d'adjudication  2</t>
  </si>
  <si>
    <t>Critère d'adjudication  3</t>
  </si>
  <si>
    <t>Procédure notes scolaires</t>
  </si>
  <si>
    <t>Échelle à 2 étapes</t>
  </si>
  <si>
    <t>Total</t>
  </si>
  <si>
    <t>Autres méthodes</t>
  </si>
  <si>
    <t>Critères d'adjudication</t>
  </si>
  <si>
    <t>Valeur X</t>
  </si>
  <si>
    <t>Valeur Y</t>
  </si>
  <si>
    <t>Offres</t>
  </si>
  <si>
    <t>Critère d'adjudication 4 - les valeurs élevées sont meileures que des valeurs basses (exemple: taux de produits bio dans la restauration)</t>
  </si>
  <si>
    <t>L'offre avec le score le plus élevé est retenue.</t>
  </si>
  <si>
    <t>Prix</t>
  </si>
  <si>
    <t>Rechargeabilité</t>
  </si>
  <si>
    <t>Solvant à base d'eau</t>
  </si>
  <si>
    <t>Barème à 2 étapes</t>
  </si>
  <si>
    <t>L'offre n° 3 est retenue</t>
  </si>
  <si>
    <t>Offre la plus avantageuse  x 100 /valeur de l'offre à apprécier</t>
  </si>
  <si>
    <t>Offre la plus avantageuse x 100 / offre à apprécier</t>
  </si>
  <si>
    <t>Offre à apprécier  x 100 / valeur pic parmi les offres</t>
  </si>
  <si>
    <t>L'offre n° 2 est retenue</t>
  </si>
  <si>
    <t>Jugement du jury (déjeuner d'essai)</t>
  </si>
  <si>
    <t>Méthode: notes scolaires</t>
  </si>
  <si>
    <t>très bien</t>
  </si>
  <si>
    <t>bien</t>
  </si>
  <si>
    <t>sehr gut = très bien</t>
  </si>
  <si>
    <t>gut = bien</t>
  </si>
  <si>
    <t>Taux de marchandises de qualité bio</t>
  </si>
  <si>
    <t>Exemples d'évaluation des offres</t>
  </si>
  <si>
    <t>Offre la plus avantageuse x 100 / valeur de l'offre à évaluer</t>
  </si>
  <si>
    <r>
      <rPr>
        <b/>
        <sz val="11"/>
        <color rgb="FF000000"/>
        <rFont val="Arial"/>
        <family val="2"/>
      </rPr>
      <t xml:space="preserve">Coût du cycle de vie Transport: </t>
    </r>
    <r>
      <rPr>
        <b/>
        <sz val="11"/>
        <color rgb="FFFF0000"/>
        <rFont val="Arial"/>
        <family val="2"/>
      </rPr>
      <t>THG</t>
    </r>
    <r>
      <rPr>
        <b/>
        <sz val="8"/>
        <color rgb="FFFF0000"/>
        <rFont val="Arial"/>
        <family val="2"/>
      </rPr>
      <t>TR</t>
    </r>
    <r>
      <rPr>
        <b/>
        <sz val="11"/>
        <color rgb="FFFF0000"/>
        <rFont val="Arial"/>
        <family val="2"/>
      </rPr>
      <t xml:space="preserve"> der Angebote</t>
    </r>
  </si>
  <si>
    <t>Offre la moins disante x 100 / valeur de l'offre à évaluer</t>
  </si>
  <si>
    <r>
      <t>Calcul des THG</t>
    </r>
    <r>
      <rPr>
        <b/>
        <sz val="10"/>
        <color rgb="FF035854"/>
        <rFont val="Arial"/>
        <family val="2"/>
      </rPr>
      <t>TR</t>
    </r>
    <r>
      <rPr>
        <b/>
        <sz val="16"/>
        <color rgb="FF035854"/>
        <rFont val="Arial"/>
        <family val="2"/>
      </rPr>
      <t xml:space="preserve"> des différentes offres</t>
    </r>
  </si>
  <si>
    <t>Offre n°  2</t>
  </si>
  <si>
    <t>Offre n°  3</t>
  </si>
  <si>
    <t>Offre</t>
  </si>
  <si>
    <r>
      <rPr>
        <b/>
        <sz val="11"/>
        <color theme="1"/>
        <rFont val="Arial"/>
        <family val="2"/>
      </rPr>
      <t>Facteur d'émission (EF</t>
    </r>
    <r>
      <rPr>
        <b/>
        <sz val="7"/>
        <color theme="1"/>
        <rFont val="Arial"/>
        <family val="2"/>
      </rPr>
      <t>V</t>
    </r>
    <r>
      <rPr>
        <b/>
        <sz val="11"/>
        <color theme="1"/>
        <rFont val="Arial"/>
        <family val="2"/>
      </rPr>
      <t>) des véhicules prévus pour le contrat (kg CO</t>
    </r>
    <r>
      <rPr>
        <b/>
        <sz val="8"/>
        <color theme="1"/>
        <rFont val="Arial"/>
        <family val="2"/>
      </rPr>
      <t>2</t>
    </r>
    <r>
      <rPr>
        <b/>
        <sz val="11"/>
        <color theme="1"/>
        <rFont val="Arial"/>
        <family val="2"/>
      </rPr>
      <t xml:space="preserve">/ </t>
    </r>
    <r>
      <rPr>
        <b/>
        <sz val="11"/>
        <color rgb="FFFF0000"/>
        <rFont val="Arial"/>
        <family val="2"/>
      </rPr>
      <t>mille</t>
    </r>
    <r>
      <rPr>
        <b/>
        <sz val="11"/>
        <color theme="1"/>
        <rFont val="Arial"/>
        <family val="2"/>
      </rPr>
      <t xml:space="preserve"> km)</t>
    </r>
  </si>
  <si>
    <t>Taux de trajets avec les différents types de véhicules</t>
  </si>
  <si>
    <t>Distance (D) en km</t>
  </si>
  <si>
    <r>
      <rPr>
        <b/>
        <sz val="11"/>
        <color theme="1"/>
        <rFont val="Arial"/>
        <family val="2"/>
      </rPr>
      <t xml:space="preserve">Résultat en </t>
    </r>
    <r>
      <rPr>
        <b/>
        <sz val="11"/>
        <color rgb="FFFF0000"/>
        <rFont val="Arial"/>
        <family val="2"/>
      </rPr>
      <t>GHG</t>
    </r>
    <r>
      <rPr>
        <b/>
        <sz val="8"/>
        <color rgb="FFFF0000"/>
        <rFont val="Arial"/>
        <family val="2"/>
      </rPr>
      <t>TR</t>
    </r>
    <r>
      <rPr>
        <b/>
        <sz val="8"/>
        <color theme="1"/>
        <rFont val="Arial"/>
        <family val="2"/>
      </rPr>
      <t xml:space="preserve"> </t>
    </r>
    <r>
      <rPr>
        <b/>
        <sz val="12"/>
        <color theme="1"/>
        <rFont val="Arial"/>
        <family val="2"/>
      </rPr>
      <t>(kg CO</t>
    </r>
    <r>
      <rPr>
        <b/>
        <sz val="9"/>
        <color theme="1"/>
        <rFont val="Arial"/>
        <family val="2"/>
      </rPr>
      <t>2</t>
    </r>
    <r>
      <rPr>
        <b/>
        <sz val="12"/>
        <color theme="1"/>
        <rFont val="Arial"/>
        <family val="2"/>
      </rPr>
      <t>)</t>
    </r>
  </si>
  <si>
    <t>Coût du cycle de vie</t>
  </si>
  <si>
    <t>Offre le plus avantageuse x 100 / valeur de l'offre à évaluer</t>
  </si>
  <si>
    <t>Véhicule type 1</t>
  </si>
  <si>
    <t>Véhicule type 2</t>
  </si>
  <si>
    <t>Méthodes d'évaluation des offres</t>
  </si>
  <si>
    <t>insuffisant, non disponible, sans objet</t>
  </si>
  <si>
    <t>passable, vices majeurs</t>
  </si>
  <si>
    <t>assez bien, vices moyens</t>
  </si>
  <si>
    <t>assez bien</t>
  </si>
  <si>
    <t>bon, réalisable</t>
  </si>
  <si>
    <t>passable</t>
  </si>
  <si>
    <t>très bien, exigences remplies  à 100%</t>
  </si>
  <si>
    <t>insuffisant</t>
  </si>
  <si>
    <t>Critères dont le respect conduit à une meilleure note (par exemple, % de denrées alimentaires bio</t>
  </si>
  <si>
    <t>Score = 100 x la valeur de l'offre à évaluer / offre le mieux coté</t>
  </si>
  <si>
    <t>Score = (valeur de l'offre à évaluer - Y) / (X - Y) x 100</t>
  </si>
  <si>
    <t>Critères d'adjudication à valeur réduite et  (par exemple, émissions polluantes)</t>
  </si>
  <si>
    <t>Score = 100 x la valeur de l'offre la moins disante / offre à évaluer</t>
  </si>
  <si>
    <t>Score = (Y - valeur de l'offre à évaluer) / (Y - X) x 100</t>
  </si>
  <si>
    <t>a) Les offres d'une valeur égale ou supérieure à X sont cotées de 100 points.
b) Les offres de valeur égale ou inférieure à Y atteignent 0 point
c) Le score des offres d'une valeur entre X et Y est calculé par interpolation linéaire.</t>
  </si>
  <si>
    <t>a) Les offres d'une valeur égale ou inférieure à X sont cotées de 100 points.
b) Les offres de valeur égale ou supérieure à Y atteignent 0 point.
c) Le score des offres d'une valeur entre X et Y est calculé par interpolation linéaire.</t>
  </si>
  <si>
    <t>0 point</t>
  </si>
  <si>
    <t>non, non réussi, non admis</t>
  </si>
  <si>
    <t>100 points</t>
  </si>
  <si>
    <t>oui, réussi, admis</t>
  </si>
  <si>
    <t>Oui</t>
  </si>
  <si>
    <t>Non</t>
  </si>
  <si>
    <t>Code de l'appel d'offres :</t>
  </si>
  <si>
    <t>Groupe du produit ou service acheté :</t>
  </si>
  <si>
    <t xml:space="preserve">Critère d'adjudication 5 - les valeurs basses sont meilleures que les valeurs élevées (exemple: gaz d'échappement d'un véhicule </t>
  </si>
  <si>
    <r>
      <t xml:space="preserve">Score = (valeur de l'offre à apprécier - Y) / (X - Y) x 100.
</t>
    </r>
    <r>
      <rPr>
        <i/>
        <sz val="11"/>
        <color rgb="FF000000"/>
        <rFont val="Arial"/>
        <family val="2"/>
      </rPr>
      <t xml:space="preserve">a) Les offres </t>
    </r>
    <r>
      <rPr>
        <b/>
        <i/>
        <sz val="11"/>
        <color rgb="FF000000"/>
        <rFont val="Arial"/>
        <family val="2"/>
      </rPr>
      <t xml:space="preserve">égales ou supérieures à X </t>
    </r>
    <r>
      <rPr>
        <b/>
        <i/>
        <sz val="11"/>
        <color rgb="FF000000"/>
        <rFont val="Arial"/>
        <family val="2"/>
      </rPr>
      <t xml:space="preserve">valent </t>
    </r>
    <r>
      <rPr>
        <i/>
        <sz val="11"/>
        <color rgb="FF000000"/>
        <rFont val="Arial"/>
        <family val="2"/>
      </rPr>
      <t xml:space="preserve">100 points.
b) Les offres </t>
    </r>
    <r>
      <rPr>
        <b/>
        <i/>
        <sz val="11"/>
        <color rgb="FF000000"/>
        <rFont val="Arial"/>
        <family val="2"/>
      </rPr>
      <t>égales ou inférieures à</t>
    </r>
    <r>
      <rPr>
        <i/>
        <sz val="11"/>
        <color rgb="FF000000"/>
        <rFont val="Arial"/>
        <family val="2"/>
      </rPr>
      <t xml:space="preserve"> </t>
    </r>
    <r>
      <rPr>
        <b/>
        <i/>
        <sz val="11"/>
        <color rgb="FF000000"/>
        <rFont val="Arial"/>
        <family val="2"/>
      </rPr>
      <t xml:space="preserve">Y </t>
    </r>
    <r>
      <rPr>
        <i/>
        <sz val="11"/>
        <color rgb="FF000000"/>
        <rFont val="Arial"/>
        <family val="2"/>
      </rPr>
      <t>valent 0.
c) Le score des offres d'une valeur entre X et Y est calculé par interpolation.</t>
    </r>
  </si>
  <si>
    <r>
      <t xml:space="preserve">Score = (Y - valeur de l'offre à apprécier ) / (Y - X) x 100
</t>
    </r>
    <r>
      <rPr>
        <i/>
        <sz val="11"/>
        <color rgb="FF000000"/>
        <rFont val="Arial"/>
        <family val="2"/>
      </rPr>
      <t>a) Les offres</t>
    </r>
    <r>
      <rPr>
        <b/>
        <i/>
        <sz val="11"/>
        <color rgb="FF000000"/>
        <rFont val="Arial"/>
        <family val="2"/>
      </rPr>
      <t xml:space="preserve"> égales ou inférieures à</t>
    </r>
    <r>
      <rPr>
        <b/>
        <i/>
        <sz val="11"/>
        <color rgb="FF000000"/>
        <rFont val="Arial"/>
        <family val="2"/>
      </rPr>
      <t xml:space="preserve"> X </t>
    </r>
    <r>
      <rPr>
        <i/>
        <sz val="11"/>
        <color rgb="FF000000"/>
        <rFont val="Arial"/>
        <family val="2"/>
      </rPr>
      <t>valent</t>
    </r>
    <r>
      <rPr>
        <b/>
        <i/>
        <sz val="11"/>
        <color rgb="FF000000"/>
        <rFont val="Arial"/>
        <family val="2"/>
      </rPr>
      <t xml:space="preserve"> </t>
    </r>
    <r>
      <rPr>
        <i/>
        <sz val="11"/>
        <color rgb="FF000000"/>
        <rFont val="Arial"/>
        <family val="2"/>
      </rPr>
      <t>100.
b) Les offres</t>
    </r>
    <r>
      <rPr>
        <b/>
        <i/>
        <sz val="11"/>
        <color rgb="FF000000"/>
        <rFont val="Arial"/>
        <family val="2"/>
      </rPr>
      <t xml:space="preserve"> égales ou supérieures à</t>
    </r>
    <r>
      <rPr>
        <i/>
        <sz val="11"/>
        <color rgb="FF000000"/>
        <rFont val="Arial"/>
        <family val="2"/>
      </rPr>
      <t xml:space="preserve"> </t>
    </r>
    <r>
      <rPr>
        <b/>
        <i/>
        <sz val="11"/>
        <color rgb="FF000000"/>
        <rFont val="Arial"/>
        <family val="2"/>
      </rPr>
      <t xml:space="preserve">Y </t>
    </r>
    <r>
      <rPr>
        <i/>
        <sz val="11"/>
        <color rgb="FF000000"/>
        <rFont val="Arial"/>
        <family val="2"/>
      </rPr>
      <t>valent</t>
    </r>
    <r>
      <rPr>
        <b/>
        <i/>
        <sz val="11"/>
        <color rgb="FF000000"/>
        <rFont val="Arial"/>
        <family val="2"/>
      </rPr>
      <t xml:space="preserve"> 0</t>
    </r>
    <r>
      <rPr>
        <i/>
        <sz val="11"/>
        <color rgb="FF000000"/>
        <rFont val="Arial"/>
        <family val="2"/>
      </rPr>
      <t>.
c) Le score des offres d'une valeur entre X et Y est calculé par interpolation.</t>
    </r>
  </si>
  <si>
    <t>Exemple n° 1 : articles de bureau</t>
  </si>
  <si>
    <t>Exemple n° 2 : services de restauration</t>
  </si>
  <si>
    <t>Exemple de calcul : coût du cycle de vie Transport</t>
  </si>
  <si>
    <t>Exemple n° 3 : coût du cycle de vie Transport - variante n° 1</t>
  </si>
  <si>
    <t>Exemple 4 : coût du cycle de vie Transport - variante n°  2</t>
  </si>
  <si>
    <t>Masse transportée (m) en tonnes (t)</t>
  </si>
  <si>
    <t xml:space="preserve">Score = (Y - valeur de l'offre) / (Y - X) x 100
a) Les offres avec des émissions CO₂ de 20 kg (valeur X) ou moins valent 100 points..
b) Les offres avec des émissions CO2 de 80 kg (valeur Y) ou plus valent 0 points.
c) Pour les offres avec des émissions CO2 entre 20 kg et 80 kg, le score est déterminé par interpolation linéaire. </t>
  </si>
  <si>
    <t>L'offre 3 est retenue.</t>
  </si>
  <si>
    <t>Notes scolaires : pour les critères d'adjudication qui sortent du cadre purement qualitatif, on peut utiliser le tableau suivant</t>
  </si>
  <si>
    <t>30 points</t>
  </si>
  <si>
    <t>50 points</t>
  </si>
  <si>
    <t>80 points</t>
  </si>
  <si>
    <t>Évaluation relative :</t>
  </si>
  <si>
    <t>Valeur absolue :</t>
  </si>
  <si>
    <t>Barème à deux étapes : pour les critères d'adjudication n'admettant que deux valeurs (Oui ou Non, Réussi ou Non réussi), le tableau suivant peut être utilisé :</t>
  </si>
  <si>
    <t>Financé par l’Union européenne. Les points de vue et avis exprimés n’engagent toutefois que leur(s) auteur(s) et ne reflètent pas nécessairement ceux de l’Union européenne ou de l’Agence exécutive européenne pour l’éducation et la culture (EACEA). Ni l’Union européenne ni l’EACEA ne sauraient en être tenues pour responsables.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</si>
</sst>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quot;€&quot;_-;\-* #,##0\ &quot;€&quot;_-;_-* &quot;-&quot;??\ &quot;€&quot;_-;_-@"/>
  </numFmts>
  <fonts count="51" x14ac:knownFonts="1">
    <font>
      <sz val="10"/>
      <color theme="1"/>
      <name val="Arial"/>
      <scheme val="minor"/>
    </font>
    <font>
      <sz val="10"/>
      <color theme="1"/>
      <name val="Aptos"/>
    </font>
    <font>
      <b/>
      <sz val="26"/>
      <color rgb="FF035854"/>
      <name val="Arial"/>
      <family val="2"/>
    </font>
    <font>
      <b/>
      <sz val="26"/>
      <color rgb="FF035854"/>
      <name val="Aptos"/>
    </font>
    <font>
      <b/>
      <sz val="16"/>
      <color rgb="FF035854"/>
      <name val="Aptos"/>
    </font>
    <font>
      <b/>
      <sz val="11"/>
      <color rgb="FF035854"/>
      <name val="Arial"/>
      <family val="2"/>
    </font>
    <font>
      <b/>
      <sz val="16"/>
      <color rgb="FF035854"/>
      <name val="Arial"/>
      <family val="2"/>
    </font>
    <font>
      <b/>
      <sz val="11"/>
      <color theme="1"/>
      <name val="Arial"/>
      <family val="2"/>
    </font>
    <font>
      <sz val="10"/>
      <name val="Arial"/>
      <family val="2"/>
    </font>
    <font>
      <b/>
      <sz val="11"/>
      <color theme="1"/>
      <name val="Aptos"/>
    </font>
    <font>
      <sz val="11"/>
      <color theme="1"/>
      <name val="Aptos"/>
    </font>
    <font>
      <sz val="11"/>
      <color rgb="FF000000"/>
      <name val="Aptos"/>
    </font>
    <font>
      <b/>
      <sz val="11"/>
      <color rgb="FF000000"/>
      <name val="Arial"/>
      <family val="2"/>
    </font>
    <font>
      <b/>
      <sz val="11"/>
      <color rgb="FF000000"/>
      <name val="Aptos"/>
    </font>
    <font>
      <sz val="11"/>
      <color rgb="FF000000"/>
      <name val="Arial"/>
      <family val="2"/>
    </font>
    <font>
      <sz val="12"/>
      <color rgb="FF000000"/>
      <name val="Aptos"/>
    </font>
    <font>
      <b/>
      <sz val="12"/>
      <color rgb="FF000000"/>
      <name val="Aptos"/>
    </font>
    <font>
      <b/>
      <sz val="12"/>
      <color theme="1"/>
      <name val="Arial"/>
      <family val="2"/>
    </font>
    <font>
      <b/>
      <sz val="12"/>
      <color theme="1"/>
      <name val="Aptos"/>
    </font>
    <font>
      <sz val="11"/>
      <color rgb="FFFF0000"/>
      <name val="Arial"/>
      <family val="2"/>
    </font>
    <font>
      <sz val="10"/>
      <color theme="1"/>
      <name val="Arial"/>
      <family val="2"/>
    </font>
    <font>
      <sz val="12"/>
      <color rgb="FF000000"/>
      <name val="Arial"/>
      <family val="2"/>
    </font>
    <font>
      <b/>
      <sz val="10"/>
      <color theme="1"/>
      <name val="Aptos"/>
    </font>
    <font>
      <b/>
      <i/>
      <sz val="10"/>
      <color rgb="FFFF0000"/>
      <name val="Arial"/>
      <family val="2"/>
    </font>
    <font>
      <sz val="11"/>
      <color theme="1"/>
      <name val="Arial"/>
      <family val="2"/>
    </font>
    <font>
      <sz val="12"/>
      <color theme="1"/>
      <name val="Arial"/>
      <family val="2"/>
    </font>
    <font>
      <sz val="12"/>
      <color theme="1"/>
      <name val="Aptos"/>
    </font>
    <font>
      <i/>
      <sz val="11"/>
      <color rgb="FF000000"/>
      <name val="Arial"/>
      <family val="2"/>
    </font>
    <font>
      <b/>
      <i/>
      <sz val="11"/>
      <color rgb="FF000000"/>
      <name val="Arial"/>
      <family val="2"/>
    </font>
    <font>
      <b/>
      <sz val="10"/>
      <color rgb="FF035854"/>
      <name val="Arial"/>
      <family val="2"/>
    </font>
    <font>
      <b/>
      <sz val="7"/>
      <color theme="1"/>
      <name val="Arial"/>
      <family val="2"/>
    </font>
    <font>
      <b/>
      <sz val="8"/>
      <color theme="1"/>
      <name val="Arial"/>
      <family val="2"/>
    </font>
    <font>
      <b/>
      <sz val="9"/>
      <color theme="1"/>
      <name val="Arial"/>
      <family val="2"/>
    </font>
    <font>
      <sz val="11"/>
      <color rgb="FF000000"/>
      <name val="Arial"/>
      <family val="2"/>
    </font>
    <font>
      <b/>
      <sz val="11"/>
      <color rgb="FF000000"/>
      <name val="Arial"/>
      <family val="2"/>
    </font>
    <font>
      <b/>
      <sz val="12"/>
      <color theme="1"/>
      <name val="Arial"/>
      <family val="2"/>
    </font>
    <font>
      <b/>
      <i/>
      <sz val="11"/>
      <color rgb="FFFF0000"/>
      <name val="Arial"/>
      <family val="2"/>
    </font>
    <font>
      <b/>
      <sz val="26"/>
      <color rgb="FF035854"/>
      <name val="Arial"/>
      <family val="2"/>
    </font>
    <font>
      <b/>
      <sz val="16"/>
      <color rgb="FF035854"/>
      <name val="Arial"/>
      <family val="2"/>
    </font>
    <font>
      <b/>
      <sz val="12"/>
      <color rgb="FF000000"/>
      <name val="Arial"/>
      <family val="2"/>
    </font>
    <font>
      <sz val="12"/>
      <color rgb="FF000000"/>
      <name val="Arial"/>
      <family val="2"/>
    </font>
    <font>
      <b/>
      <i/>
      <sz val="10"/>
      <color rgb="FFFF0000"/>
      <name val="Arial"/>
      <family val="2"/>
    </font>
    <font>
      <b/>
      <sz val="12"/>
      <color rgb="FF000000"/>
      <name val="Aptos"/>
      <family val="2"/>
    </font>
    <font>
      <sz val="12"/>
      <color rgb="FF000000"/>
      <name val="Aptos"/>
      <family val="2"/>
    </font>
    <font>
      <b/>
      <sz val="11"/>
      <color rgb="FFFF0000"/>
      <name val="Arial"/>
      <family val="2"/>
    </font>
    <font>
      <b/>
      <sz val="8"/>
      <color rgb="FFFF0000"/>
      <name val="Arial"/>
      <family val="2"/>
    </font>
    <font>
      <b/>
      <sz val="11"/>
      <color theme="1"/>
      <name val="Arial"/>
      <family val="2"/>
    </font>
    <font>
      <b/>
      <sz val="14"/>
      <color theme="1"/>
      <name val="Arial"/>
      <family val="2"/>
    </font>
    <font>
      <sz val="12"/>
      <color theme="1"/>
      <name val="Arial"/>
      <family val="2"/>
    </font>
    <font>
      <sz val="10"/>
      <color theme="1"/>
      <name val="Arial"/>
      <family val="2"/>
      <scheme val="minor"/>
    </font>
    <font>
      <sz val="8"/>
      <color theme="1"/>
      <name val="Aptos"/>
    </font>
  </fonts>
  <fills count="7">
    <fill>
      <patternFill patternType="none"/>
    </fill>
    <fill>
      <patternFill patternType="gray125"/>
    </fill>
    <fill>
      <patternFill patternType="solid">
        <fgColor rgb="FFCFE2F3"/>
        <bgColor rgb="FFCFE2F3"/>
      </patternFill>
    </fill>
    <fill>
      <patternFill patternType="solid">
        <fgColor rgb="FF89C4CD"/>
        <bgColor rgb="FF89C4CD"/>
      </patternFill>
    </fill>
    <fill>
      <patternFill patternType="solid">
        <fgColor rgb="FFABABAB"/>
        <bgColor rgb="FFABABAB"/>
      </patternFill>
    </fill>
    <fill>
      <patternFill patternType="solid">
        <fgColor theme="0"/>
        <bgColor theme="0"/>
      </patternFill>
    </fill>
    <fill>
      <patternFill patternType="solid">
        <fgColor rgb="FFCCCCCC"/>
        <bgColor rgb="FFCCCCCC"/>
      </patternFill>
    </fill>
  </fills>
  <borders count="52">
    <border>
      <left/>
      <right/>
      <top/>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medium">
        <color rgb="FF000000"/>
      </left>
      <right/>
      <top style="thick">
        <color rgb="FF000000"/>
      </top>
      <bottom/>
      <diagonal/>
    </border>
    <border>
      <left style="medium">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medium">
        <color rgb="FF000000"/>
      </left>
      <right/>
      <top/>
      <bottom style="thick">
        <color rgb="FF000000"/>
      </bottom>
      <diagonal/>
    </border>
    <border>
      <left style="medium">
        <color rgb="FF000000"/>
      </left>
      <right style="thin">
        <color rgb="FF000000"/>
      </right>
      <top/>
      <bottom style="thick">
        <color rgb="FF000000"/>
      </bottom>
      <diagonal/>
    </border>
    <border>
      <left style="thin">
        <color rgb="FF000000"/>
      </left>
      <right style="medium">
        <color rgb="FF000000"/>
      </right>
      <top/>
      <bottom style="thick">
        <color rgb="FF000000"/>
      </bottom>
      <diagonal/>
    </border>
    <border>
      <left/>
      <right style="thin">
        <color rgb="FF000000"/>
      </right>
      <top/>
      <bottom style="thick">
        <color rgb="FF000000"/>
      </bottom>
      <diagonal/>
    </border>
    <border>
      <left style="thin">
        <color rgb="FF000000"/>
      </left>
      <right style="thick">
        <color rgb="FF000000"/>
      </right>
      <top/>
      <bottom style="thick">
        <color rgb="FF000000"/>
      </bottom>
      <diagonal/>
    </border>
    <border>
      <left style="thin">
        <color rgb="FF000000"/>
      </left>
      <right/>
      <top style="thick">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top/>
      <bottom style="thick">
        <color rgb="FF000000"/>
      </bottom>
      <diagonal/>
    </border>
    <border>
      <left style="thin">
        <color rgb="FF000000"/>
      </left>
      <right/>
      <top style="medium">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style="medium">
        <color rgb="FF000000"/>
      </right>
      <top style="thick">
        <color rgb="FF000000"/>
      </top>
      <bottom/>
      <diagonal/>
    </border>
    <border>
      <left style="thick">
        <color rgb="FF000000"/>
      </left>
      <right/>
      <top style="thin">
        <color rgb="FF000000"/>
      </top>
      <bottom style="thin">
        <color rgb="FF000000"/>
      </bottom>
      <diagonal/>
    </border>
    <border>
      <left/>
      <right style="medium">
        <color rgb="FF000000"/>
      </right>
      <top/>
      <bottom style="thin">
        <color rgb="FF000000"/>
      </bottom>
      <diagonal/>
    </border>
    <border>
      <left/>
      <right style="thick">
        <color rgb="FF000000"/>
      </right>
      <top/>
      <bottom style="thin">
        <color rgb="FF000000"/>
      </bottom>
      <diagonal/>
    </border>
    <border>
      <left/>
      <right style="medium">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thin">
        <color rgb="FF000000"/>
      </right>
      <top style="thin">
        <color rgb="FF000000"/>
      </top>
      <bottom style="thick">
        <color rgb="FF000000"/>
      </bottom>
      <diagonal/>
    </border>
    <border>
      <left style="thin">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thick">
        <color rgb="FF000000"/>
      </bottom>
      <diagonal/>
    </border>
  </borders>
  <cellStyleXfs count="1">
    <xf numFmtId="0" fontId="0" fillId="0" borderId="0"/>
  </cellStyleXfs>
  <cellXfs count="180">
    <xf numFmtId="0" fontId="0" fillId="0" borderId="0" xfId="0"/>
    <xf numFmtId="0" fontId="1" fillId="0" borderId="0" xfId="0" applyFont="1"/>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center" wrapText="1"/>
    </xf>
    <xf numFmtId="0" fontId="1" fillId="2" borderId="0" xfId="0" applyFont="1" applyFill="1"/>
    <xf numFmtId="0" fontId="5" fillId="0" borderId="0" xfId="0" applyFont="1" applyAlignment="1">
      <alignment vertical="top" wrapText="1"/>
    </xf>
    <xf numFmtId="0" fontId="6" fillId="0" borderId="0" xfId="0" applyFont="1" applyAlignment="1">
      <alignment vertical="top"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xf numFmtId="0" fontId="11" fillId="0" borderId="9" xfId="0" applyFont="1" applyBorder="1" applyAlignment="1">
      <alignment horizontal="center" vertical="center" wrapText="1" readingOrder="1"/>
    </xf>
    <xf numFmtId="0" fontId="11" fillId="0" borderId="10" xfId="0" applyFont="1" applyBorder="1" applyAlignment="1">
      <alignment horizontal="center" vertical="center" wrapText="1" readingOrder="1"/>
    </xf>
    <xf numFmtId="0" fontId="11" fillId="0" borderId="11" xfId="0" applyFont="1" applyBorder="1" applyAlignment="1">
      <alignment horizontal="center" vertical="center" wrapText="1" readingOrder="1"/>
    </xf>
    <xf numFmtId="0" fontId="12" fillId="0" borderId="12" xfId="0" applyFont="1" applyBorder="1" applyAlignment="1">
      <alignment horizontal="center" vertical="center" wrapText="1" readingOrder="1"/>
    </xf>
    <xf numFmtId="0" fontId="12" fillId="0" borderId="10" xfId="0" applyFont="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1" fillId="0" borderId="0" xfId="0" applyFont="1" applyAlignment="1">
      <alignment horizontal="center" vertical="center" wrapText="1" readingOrder="1"/>
    </xf>
    <xf numFmtId="0" fontId="13" fillId="0" borderId="0" xfId="0" applyFont="1" applyAlignment="1">
      <alignment horizontal="center" vertical="center" wrapText="1" readingOrder="1"/>
    </xf>
    <xf numFmtId="0" fontId="12" fillId="0" borderId="9" xfId="0" applyFont="1" applyBorder="1" applyAlignment="1">
      <alignment horizontal="left" vertical="center" wrapText="1" readingOrder="1"/>
    </xf>
    <xf numFmtId="0" fontId="14" fillId="0" borderId="10" xfId="0" applyFont="1" applyBorder="1" applyAlignment="1">
      <alignment horizontal="center" vertical="center" wrapText="1" readingOrder="1"/>
    </xf>
    <xf numFmtId="9" fontId="15" fillId="0" borderId="11" xfId="0" applyNumberFormat="1" applyFont="1" applyBorder="1" applyAlignment="1">
      <alignment horizontal="center" vertical="center" wrapText="1" readingOrder="1"/>
    </xf>
    <xf numFmtId="164" fontId="15" fillId="0" borderId="12" xfId="0" applyNumberFormat="1" applyFont="1" applyBorder="1" applyAlignment="1">
      <alignment horizontal="center" vertical="center" wrapText="1" readingOrder="1"/>
    </xf>
    <xf numFmtId="164" fontId="15" fillId="0" borderId="10" xfId="0" applyNumberFormat="1" applyFont="1" applyBorder="1" applyAlignment="1">
      <alignment horizontal="center" vertical="center" wrapText="1" readingOrder="1"/>
    </xf>
    <xf numFmtId="164" fontId="15" fillId="0" borderId="13" xfId="0" applyNumberFormat="1" applyFont="1" applyBorder="1" applyAlignment="1">
      <alignment horizontal="center" vertical="center" wrapText="1" readingOrder="1"/>
    </xf>
    <xf numFmtId="1" fontId="15" fillId="0" borderId="14" xfId="0" applyNumberFormat="1" applyFont="1" applyBorder="1" applyAlignment="1">
      <alignment horizontal="center" vertical="center" wrapText="1" readingOrder="1"/>
    </xf>
    <xf numFmtId="1" fontId="15" fillId="0" borderId="10" xfId="0" applyNumberFormat="1" applyFont="1" applyBorder="1" applyAlignment="1">
      <alignment horizontal="center" vertical="center" wrapText="1" readingOrder="1"/>
    </xf>
    <xf numFmtId="1" fontId="15" fillId="0" borderId="13" xfId="0" applyNumberFormat="1" applyFont="1" applyBorder="1" applyAlignment="1">
      <alignment horizontal="center" vertical="center" wrapText="1" readingOrder="1"/>
    </xf>
    <xf numFmtId="1" fontId="15" fillId="0" borderId="15" xfId="0" applyNumberFormat="1" applyFont="1" applyBorder="1" applyAlignment="1">
      <alignment horizontal="center" vertical="center" wrapText="1" readingOrder="1"/>
    </xf>
    <xf numFmtId="0" fontId="16" fillId="0" borderId="0" xfId="0" applyFont="1" applyAlignment="1">
      <alignment horizontal="left" vertical="center" wrapText="1" readingOrder="1"/>
    </xf>
    <xf numFmtId="0" fontId="15" fillId="0" borderId="0" xfId="0" applyFont="1" applyAlignment="1">
      <alignment horizontal="center" vertical="center" wrapText="1" readingOrder="1"/>
    </xf>
    <xf numFmtId="9" fontId="15" fillId="0" borderId="0" xfId="0" applyNumberFormat="1" applyFont="1" applyAlignment="1">
      <alignment horizontal="center" vertical="center" wrapText="1" readingOrder="1"/>
    </xf>
    <xf numFmtId="164" fontId="15" fillId="0" borderId="0" xfId="0" applyNumberFormat="1" applyFont="1" applyAlignment="1">
      <alignment horizontal="center" vertical="center" wrapText="1" readingOrder="1"/>
    </xf>
    <xf numFmtId="1" fontId="15" fillId="0" borderId="0" xfId="0" applyNumberFormat="1" applyFont="1" applyAlignment="1">
      <alignment horizontal="center" vertical="center" wrapText="1" readingOrder="1"/>
    </xf>
    <xf numFmtId="0" fontId="15" fillId="0" borderId="12" xfId="0" applyFont="1" applyBorder="1" applyAlignment="1">
      <alignment horizontal="center" vertical="center" wrapText="1" readingOrder="1"/>
    </xf>
    <xf numFmtId="0" fontId="15" fillId="0" borderId="10" xfId="0" applyFont="1" applyBorder="1" applyAlignment="1">
      <alignment horizontal="center" vertical="center" wrapText="1" readingOrder="1"/>
    </xf>
    <xf numFmtId="0" fontId="15" fillId="0" borderId="13" xfId="0" applyFont="1" applyBorder="1" applyAlignment="1">
      <alignment horizontal="center" vertical="center" wrapText="1" readingOrder="1"/>
    </xf>
    <xf numFmtId="0" fontId="15" fillId="0" borderId="14" xfId="0" applyFont="1" applyBorder="1" applyAlignment="1">
      <alignment horizontal="center" vertical="center" wrapText="1" readingOrder="1"/>
    </xf>
    <xf numFmtId="0" fontId="15" fillId="0" borderId="15" xfId="0" applyFont="1" applyBorder="1" applyAlignment="1">
      <alignment horizontal="center" vertical="center" wrapText="1" readingOrder="1"/>
    </xf>
    <xf numFmtId="0" fontId="15" fillId="0" borderId="0" xfId="0" applyFont="1" applyAlignment="1">
      <alignment horizontal="center" wrapText="1" readingOrder="1"/>
    </xf>
    <xf numFmtId="0" fontId="14" fillId="0" borderId="10" xfId="0" applyFont="1" applyBorder="1" applyAlignment="1">
      <alignment horizontal="center" wrapText="1" readingOrder="1"/>
    </xf>
    <xf numFmtId="0" fontId="17"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9" fontId="18" fillId="4" borderId="18" xfId="0" applyNumberFormat="1"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21" xfId="0" applyFont="1" applyFill="1" applyBorder="1" applyAlignment="1">
      <alignment horizontal="center" vertical="center" wrapText="1"/>
    </xf>
    <xf numFmtId="1" fontId="18" fillId="4" borderId="21" xfId="0" applyNumberFormat="1" applyFont="1" applyFill="1" applyBorder="1" applyAlignment="1">
      <alignment horizontal="center" vertical="center" wrapText="1"/>
    </xf>
    <xf numFmtId="1" fontId="18" fillId="4" borderId="17" xfId="0" applyNumberFormat="1" applyFont="1" applyFill="1" applyBorder="1" applyAlignment="1">
      <alignment horizontal="center" vertical="center" wrapText="1"/>
    </xf>
    <xf numFmtId="1" fontId="18" fillId="4" borderId="22" xfId="0" applyNumberFormat="1" applyFont="1" applyFill="1" applyBorder="1" applyAlignment="1">
      <alignment horizontal="center" vertical="center" wrapText="1"/>
    </xf>
    <xf numFmtId="0" fontId="18" fillId="0" borderId="0" xfId="0" applyFont="1" applyAlignment="1">
      <alignment horizontal="left" vertical="center" wrapText="1"/>
    </xf>
    <xf numFmtId="9"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0" borderId="0" xfId="0" applyFont="1"/>
    <xf numFmtId="0" fontId="6" fillId="0" borderId="0" xfId="0" applyFont="1" applyAlignment="1">
      <alignment vertical="top"/>
    </xf>
    <xf numFmtId="0" fontId="20" fillId="0" borderId="0" xfId="0" applyFont="1"/>
    <xf numFmtId="0" fontId="7" fillId="3" borderId="23" xfId="0" applyFont="1" applyFill="1" applyBorder="1" applyAlignment="1">
      <alignment horizontal="center" vertical="center" wrapText="1"/>
    </xf>
    <xf numFmtId="1" fontId="21" fillId="0" borderId="10" xfId="0" applyNumberFormat="1" applyFont="1" applyBorder="1" applyAlignment="1">
      <alignment horizontal="center" vertical="center" wrapText="1" readingOrder="1"/>
    </xf>
    <xf numFmtId="1" fontId="21" fillId="0" borderId="27" xfId="0" applyNumberFormat="1" applyFont="1" applyBorder="1" applyAlignment="1">
      <alignment horizontal="center" vertical="center" wrapText="1" readingOrder="1"/>
    </xf>
    <xf numFmtId="9" fontId="21" fillId="0" borderId="11" xfId="0" applyNumberFormat="1" applyFont="1" applyBorder="1" applyAlignment="1">
      <alignment horizontal="center" vertical="center" wrapText="1" readingOrder="1"/>
    </xf>
    <xf numFmtId="1" fontId="21" fillId="0" borderId="12" xfId="0" applyNumberFormat="1" applyFont="1" applyBorder="1" applyAlignment="1">
      <alignment horizontal="center" vertical="center" wrapText="1" readingOrder="1"/>
    </xf>
    <xf numFmtId="1" fontId="21" fillId="0" borderId="13" xfId="0" applyNumberFormat="1" applyFont="1" applyBorder="1" applyAlignment="1">
      <alignment horizontal="center" vertical="center" wrapText="1" readingOrder="1"/>
    </xf>
    <xf numFmtId="1" fontId="15" fillId="0" borderId="28" xfId="0" applyNumberFormat="1" applyFont="1" applyBorder="1" applyAlignment="1">
      <alignment horizontal="center" vertical="center" wrapText="1" readingOrder="1"/>
    </xf>
    <xf numFmtId="0" fontId="16" fillId="0" borderId="0" xfId="0" applyFont="1" applyAlignment="1">
      <alignment horizontal="center" vertical="center" wrapText="1" readingOrder="1"/>
    </xf>
    <xf numFmtId="9" fontId="18" fillId="4" borderId="17" xfId="0" applyNumberFormat="1" applyFont="1" applyFill="1" applyBorder="1" applyAlignment="1">
      <alignment horizontal="center" vertical="center" wrapText="1"/>
    </xf>
    <xf numFmtId="9" fontId="18" fillId="4" borderId="29" xfId="0" applyNumberFormat="1" applyFont="1" applyFill="1" applyBorder="1" applyAlignment="1">
      <alignment horizontal="center" vertical="center" wrapText="1"/>
    </xf>
    <xf numFmtId="0" fontId="1" fillId="0" borderId="0" xfId="0" applyFont="1" applyAlignment="1">
      <alignment horizontal="right"/>
    </xf>
    <xf numFmtId="0" fontId="22" fillId="0" borderId="0" xfId="0" applyFont="1" applyAlignment="1">
      <alignment wrapText="1"/>
    </xf>
    <xf numFmtId="0" fontId="11" fillId="0" borderId="12" xfId="0" applyFont="1" applyBorder="1" applyAlignment="1">
      <alignment horizontal="center" vertical="center" wrapText="1" readingOrder="1"/>
    </xf>
    <xf numFmtId="0" fontId="11" fillId="0" borderId="27" xfId="0" applyFont="1" applyBorder="1" applyAlignment="1">
      <alignment horizontal="center" vertical="center" wrapText="1" readingOrder="1"/>
    </xf>
    <xf numFmtId="0" fontId="21" fillId="0" borderId="27" xfId="0" applyFont="1" applyBorder="1" applyAlignment="1">
      <alignment horizontal="center" vertical="center" wrapText="1" readingOrder="1"/>
    </xf>
    <xf numFmtId="0" fontId="21" fillId="0" borderId="12" xfId="0" applyFont="1" applyBorder="1" applyAlignment="1">
      <alignment horizontal="center" vertical="center" wrapText="1" readingOrder="1"/>
    </xf>
    <xf numFmtId="0" fontId="21" fillId="0" borderId="10" xfId="0" applyFont="1" applyBorder="1" applyAlignment="1">
      <alignment horizontal="center" vertical="center" wrapText="1" readingOrder="1"/>
    </xf>
    <xf numFmtId="0" fontId="21" fillId="0" borderId="13" xfId="0" applyFont="1" applyBorder="1" applyAlignment="1">
      <alignment horizontal="center" vertical="center" wrapText="1" readingOrder="1"/>
    </xf>
    <xf numFmtId="0" fontId="17" fillId="4" borderId="31" xfId="0" applyFont="1" applyFill="1" applyBorder="1" applyAlignment="1">
      <alignment horizontal="center" vertical="center" wrapText="1"/>
    </xf>
    <xf numFmtId="0" fontId="18" fillId="4" borderId="32" xfId="0" applyFont="1" applyFill="1" applyBorder="1" applyAlignment="1">
      <alignment horizontal="center" vertical="center" wrapText="1"/>
    </xf>
    <xf numFmtId="9" fontId="18" fillId="4" borderId="31" xfId="0" applyNumberFormat="1"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4" xfId="0" applyFont="1" applyFill="1" applyBorder="1" applyAlignment="1">
      <alignment horizontal="center" vertical="center" wrapText="1"/>
    </xf>
    <xf numFmtId="1" fontId="18" fillId="4" borderId="35" xfId="0" applyNumberFormat="1" applyFont="1" applyFill="1" applyBorder="1" applyAlignment="1">
      <alignment horizontal="center" vertical="center" wrapText="1"/>
    </xf>
    <xf numFmtId="1" fontId="18" fillId="4" borderId="33" xfId="0" applyNumberFormat="1" applyFont="1" applyFill="1" applyBorder="1" applyAlignment="1">
      <alignment horizontal="center" vertical="center" wrapText="1"/>
    </xf>
    <xf numFmtId="1" fontId="18" fillId="4" borderId="34" xfId="0" applyNumberFormat="1" applyFont="1" applyFill="1" applyBorder="1" applyAlignment="1">
      <alignment horizontal="center" vertical="center" wrapText="1"/>
    </xf>
    <xf numFmtId="0" fontId="23" fillId="0" borderId="0" xfId="0" applyFont="1"/>
    <xf numFmtId="0" fontId="11" fillId="0" borderId="0" xfId="0" applyFont="1" applyAlignment="1">
      <alignment horizontal="left" wrapText="1" readingOrder="1"/>
    </xf>
    <xf numFmtId="0" fontId="11" fillId="0" borderId="0" xfId="0" applyFont="1" applyAlignment="1">
      <alignment horizontal="center" wrapText="1" readingOrder="1"/>
    </xf>
    <xf numFmtId="9" fontId="15" fillId="0" borderId="36" xfId="0" applyNumberFormat="1" applyFont="1" applyBorder="1" applyAlignment="1">
      <alignment horizontal="center" vertical="center" wrapText="1" readingOrder="1"/>
    </xf>
    <xf numFmtId="164" fontId="15" fillId="0" borderId="14" xfId="0" applyNumberFormat="1" applyFont="1" applyBorder="1" applyAlignment="1">
      <alignment horizontal="center" vertical="center" wrapText="1" readingOrder="1"/>
    </xf>
    <xf numFmtId="0" fontId="21" fillId="0" borderId="14" xfId="0" applyFont="1" applyBorder="1" applyAlignment="1">
      <alignment horizontal="center" vertical="center" wrapText="1" readingOrder="1"/>
    </xf>
    <xf numFmtId="0" fontId="18" fillId="4" borderId="32" xfId="0" applyFont="1" applyFill="1" applyBorder="1" applyAlignment="1">
      <alignment horizontal="left" vertical="center" wrapText="1"/>
    </xf>
    <xf numFmtId="9" fontId="18" fillId="4" borderId="37" xfId="0" applyNumberFormat="1" applyFont="1" applyFill="1" applyBorder="1" applyAlignment="1">
      <alignment horizontal="center" vertical="center" wrapText="1"/>
    </xf>
    <xf numFmtId="0" fontId="18" fillId="4" borderId="35" xfId="0" applyFont="1" applyFill="1" applyBorder="1" applyAlignment="1">
      <alignment horizontal="left" vertical="center" wrapText="1"/>
    </xf>
    <xf numFmtId="0" fontId="18" fillId="4" borderId="33" xfId="0" applyFont="1" applyFill="1" applyBorder="1" applyAlignment="1">
      <alignment horizontal="left" vertical="center" wrapText="1"/>
    </xf>
    <xf numFmtId="0" fontId="18" fillId="4" borderId="34" xfId="0" applyFont="1" applyFill="1" applyBorder="1" applyAlignment="1">
      <alignment horizontal="left" vertical="center" wrapText="1"/>
    </xf>
    <xf numFmtId="0" fontId="24" fillId="0" borderId="0" xfId="0" applyFont="1"/>
    <xf numFmtId="0" fontId="12" fillId="0" borderId="12" xfId="0" applyFont="1" applyBorder="1" applyAlignment="1">
      <alignment horizontal="left" vertical="center" wrapText="1" readingOrder="1"/>
    </xf>
    <xf numFmtId="9" fontId="15" fillId="0" borderId="27" xfId="0" applyNumberFormat="1" applyFont="1" applyBorder="1" applyAlignment="1">
      <alignment horizontal="center" vertical="center" wrapText="1" readingOrder="1"/>
    </xf>
    <xf numFmtId="2" fontId="15" fillId="0" borderId="12" xfId="0" applyNumberFormat="1" applyFont="1" applyBorder="1" applyAlignment="1">
      <alignment horizontal="center" vertical="center" wrapText="1" readingOrder="1"/>
    </xf>
    <xf numFmtId="2" fontId="15" fillId="0" borderId="10" xfId="0" applyNumberFormat="1" applyFont="1" applyBorder="1" applyAlignment="1">
      <alignment horizontal="center" vertical="center" wrapText="1" readingOrder="1"/>
    </xf>
    <xf numFmtId="2" fontId="15" fillId="0" borderId="13" xfId="0" applyNumberFormat="1" applyFont="1" applyBorder="1" applyAlignment="1">
      <alignment horizontal="center" vertical="center" wrapText="1" readingOrder="1"/>
    </xf>
    <xf numFmtId="9" fontId="18" fillId="4" borderId="33" xfId="0" applyNumberFormat="1" applyFont="1" applyFill="1" applyBorder="1" applyAlignment="1">
      <alignment horizontal="center" vertical="center" wrapText="1"/>
    </xf>
    <xf numFmtId="0" fontId="9" fillId="3" borderId="39" xfId="0" applyFont="1" applyFill="1" applyBorder="1" applyAlignment="1">
      <alignment horizontal="center" vertical="center" wrapText="1"/>
    </xf>
    <xf numFmtId="0" fontId="16" fillId="0" borderId="41" xfId="0" applyFont="1" applyBorder="1" applyAlignment="1">
      <alignment horizontal="center" vertical="center" wrapText="1" readingOrder="1"/>
    </xf>
    <xf numFmtId="0" fontId="16" fillId="0" borderId="42" xfId="0" applyFont="1" applyBorder="1" applyAlignment="1">
      <alignment horizontal="center" vertical="center" wrapText="1" readingOrder="1"/>
    </xf>
    <xf numFmtId="0" fontId="16" fillId="0" borderId="43" xfId="0" applyFont="1" applyBorder="1" applyAlignment="1">
      <alignment horizontal="center" vertical="center" wrapText="1" readingOrder="1"/>
    </xf>
    <xf numFmtId="9" fontId="15" fillId="0" borderId="12" xfId="0" applyNumberFormat="1" applyFont="1" applyBorder="1" applyAlignment="1">
      <alignment horizontal="center" vertical="center" wrapText="1" readingOrder="1"/>
    </xf>
    <xf numFmtId="9" fontId="15" fillId="0" borderId="13" xfId="0" applyNumberFormat="1" applyFont="1" applyBorder="1" applyAlignment="1">
      <alignment horizontal="center" vertical="center" wrapText="1" readingOrder="1"/>
    </xf>
    <xf numFmtId="0" fontId="15" fillId="0" borderId="44" xfId="0" applyFont="1" applyBorder="1" applyAlignment="1">
      <alignment horizontal="center" vertical="center" wrapText="1" readingOrder="1"/>
    </xf>
    <xf numFmtId="2" fontId="21" fillId="0" borderId="44" xfId="0" applyNumberFormat="1" applyFont="1" applyBorder="1" applyAlignment="1">
      <alignment horizontal="center" vertical="center" wrapText="1" readingOrder="1"/>
    </xf>
    <xf numFmtId="2" fontId="15" fillId="0" borderId="28" xfId="0" applyNumberFormat="1" applyFont="1" applyBorder="1" applyAlignment="1">
      <alignment horizontal="center" vertical="center" wrapText="1" readingOrder="1"/>
    </xf>
    <xf numFmtId="0" fontId="15" fillId="0" borderId="46" xfId="0" applyFont="1" applyBorder="1" applyAlignment="1">
      <alignment horizontal="center" vertical="center" wrapText="1" readingOrder="1"/>
    </xf>
    <xf numFmtId="0" fontId="15" fillId="0" borderId="47" xfId="0" applyFont="1" applyBorder="1" applyAlignment="1">
      <alignment horizontal="center" vertical="center" wrapText="1" readingOrder="1"/>
    </xf>
    <xf numFmtId="9" fontId="15" fillId="0" borderId="46" xfId="0" applyNumberFormat="1" applyFont="1" applyBorder="1" applyAlignment="1">
      <alignment horizontal="center" vertical="center" wrapText="1" readingOrder="1"/>
    </xf>
    <xf numFmtId="0" fontId="15" fillId="0" borderId="48" xfId="0" applyFont="1" applyBorder="1" applyAlignment="1">
      <alignment horizontal="center" vertical="center" wrapText="1" readingOrder="1"/>
    </xf>
    <xf numFmtId="2" fontId="21" fillId="0" borderId="48" xfId="0" applyNumberFormat="1" applyFont="1" applyBorder="1" applyAlignment="1">
      <alignment horizontal="center" vertical="center" wrapText="1" readingOrder="1"/>
    </xf>
    <xf numFmtId="2" fontId="15" fillId="0" borderId="49" xfId="0" applyNumberFormat="1" applyFont="1" applyBorder="1" applyAlignment="1">
      <alignment horizontal="center" vertical="center" wrapText="1" readingOrder="1"/>
    </xf>
    <xf numFmtId="0" fontId="11" fillId="0" borderId="36" xfId="0" applyFont="1" applyBorder="1" applyAlignment="1">
      <alignment horizontal="center" vertical="center" wrapText="1" readingOrder="1"/>
    </xf>
    <xf numFmtId="9" fontId="15" fillId="6" borderId="10" xfId="0" applyNumberFormat="1" applyFont="1" applyFill="1" applyBorder="1" applyAlignment="1">
      <alignment horizontal="center" vertical="center" wrapText="1" readingOrder="1"/>
    </xf>
    <xf numFmtId="9" fontId="15" fillId="6" borderId="50" xfId="0" applyNumberFormat="1" applyFont="1" applyFill="1" applyBorder="1" applyAlignment="1">
      <alignment horizontal="center" vertical="center" wrapText="1" readingOrder="1"/>
    </xf>
    <xf numFmtId="1" fontId="15" fillId="0" borderId="27" xfId="0" applyNumberFormat="1" applyFont="1" applyBorder="1" applyAlignment="1">
      <alignment horizontal="center" vertical="center" wrapText="1" readingOrder="1"/>
    </xf>
    <xf numFmtId="2" fontId="15" fillId="0" borderId="14" xfId="0" applyNumberFormat="1" applyFont="1" applyBorder="1" applyAlignment="1">
      <alignment horizontal="center" vertical="center" wrapText="1" readingOrder="1"/>
    </xf>
    <xf numFmtId="9" fontId="18" fillId="4" borderId="51" xfId="0" applyNumberFormat="1" applyFont="1" applyFill="1" applyBorder="1" applyAlignment="1">
      <alignment horizontal="center" vertical="center" wrapText="1"/>
    </xf>
    <xf numFmtId="0" fontId="25" fillId="0" borderId="0" xfId="0" applyFont="1"/>
    <xf numFmtId="0" fontId="18" fillId="0" borderId="0" xfId="0" applyFont="1" applyAlignment="1">
      <alignment horizontal="right"/>
    </xf>
    <xf numFmtId="0" fontId="17" fillId="0" borderId="0" xfId="0" applyFont="1" applyAlignment="1">
      <alignment wrapText="1"/>
    </xf>
    <xf numFmtId="0" fontId="26" fillId="0" borderId="0" xfId="0" applyFont="1"/>
    <xf numFmtId="0" fontId="18" fillId="0" borderId="0" xfId="0" applyFont="1" applyAlignment="1">
      <alignment wrapText="1"/>
    </xf>
    <xf numFmtId="0" fontId="17" fillId="0" borderId="0" xfId="0" applyFont="1" applyAlignment="1">
      <alignment horizontal="right"/>
    </xf>
    <xf numFmtId="0" fontId="17" fillId="0" borderId="0" xfId="0" applyFont="1" applyAlignment="1">
      <alignment horizontal="right" vertical="center"/>
    </xf>
    <xf numFmtId="0" fontId="33" fillId="5" borderId="10" xfId="0" applyFont="1" applyFill="1" applyBorder="1" applyAlignment="1">
      <alignment horizontal="left" vertical="center" wrapText="1" readingOrder="1"/>
    </xf>
    <xf numFmtId="0" fontId="34" fillId="0" borderId="9" xfId="0" applyFont="1" applyBorder="1" applyAlignment="1">
      <alignment horizontal="left" vertical="center" wrapText="1" readingOrder="1"/>
    </xf>
    <xf numFmtId="0" fontId="33" fillId="0" borderId="10" xfId="0" applyFont="1" applyBorder="1" applyAlignment="1">
      <alignment horizontal="left" wrapText="1" readingOrder="1"/>
    </xf>
    <xf numFmtId="0" fontId="35" fillId="4" borderId="16" xfId="0" applyFont="1" applyFill="1" applyBorder="1" applyAlignment="1">
      <alignment horizontal="center" vertical="center" wrapText="1"/>
    </xf>
    <xf numFmtId="0" fontId="36" fillId="0" borderId="0" xfId="0" applyFont="1"/>
    <xf numFmtId="0" fontId="37" fillId="0" borderId="0" xfId="0" applyFont="1" applyAlignment="1">
      <alignment vertical="top"/>
    </xf>
    <xf numFmtId="0" fontId="38" fillId="0" borderId="0" xfId="0" applyFont="1" applyAlignment="1">
      <alignment vertical="top"/>
    </xf>
    <xf numFmtId="0" fontId="39" fillId="0" borderId="12" xfId="0" applyFont="1" applyBorder="1" applyAlignment="1">
      <alignment horizontal="left" vertical="center" wrapText="1" readingOrder="1"/>
    </xf>
    <xf numFmtId="0" fontId="40" fillId="0" borderId="27" xfId="0" applyFont="1" applyBorder="1" applyAlignment="1">
      <alignment horizontal="center" vertical="center" wrapText="1" readingOrder="1"/>
    </xf>
    <xf numFmtId="0" fontId="41" fillId="0" borderId="0" xfId="0" applyFont="1"/>
    <xf numFmtId="0" fontId="33" fillId="0" borderId="10" xfId="0" applyFont="1" applyBorder="1" applyAlignment="1">
      <alignment horizontal="center" vertical="center" wrapText="1" readingOrder="1"/>
    </xf>
    <xf numFmtId="0" fontId="40" fillId="0" borderId="10" xfId="0" applyFont="1" applyBorder="1" applyAlignment="1">
      <alignment horizontal="center" vertical="center" wrapText="1" readingOrder="1"/>
    </xf>
    <xf numFmtId="0" fontId="42" fillId="0" borderId="0" xfId="0" applyFont="1" applyAlignment="1">
      <alignment horizontal="center" vertical="center" wrapText="1" readingOrder="1"/>
    </xf>
    <xf numFmtId="0" fontId="43" fillId="0" borderId="0" xfId="0" applyFont="1" applyAlignment="1">
      <alignment horizontal="center" vertical="center" wrapText="1" readingOrder="1"/>
    </xf>
    <xf numFmtId="9" fontId="43" fillId="0" borderId="0" xfId="0" applyNumberFormat="1" applyFont="1" applyAlignment="1">
      <alignment horizontal="center" vertical="center" wrapText="1" readingOrder="1"/>
    </xf>
    <xf numFmtId="0" fontId="35" fillId="4" borderId="31" xfId="0" applyFont="1" applyFill="1" applyBorder="1" applyAlignment="1">
      <alignment horizontal="center" vertical="center" wrapText="1"/>
    </xf>
    <xf numFmtId="0" fontId="34" fillId="0" borderId="24" xfId="0" applyFont="1" applyBorder="1" applyAlignment="1">
      <alignment horizontal="center" vertical="center" wrapText="1" readingOrder="1"/>
    </xf>
    <xf numFmtId="0" fontId="34" fillId="0" borderId="25" xfId="0" applyFont="1" applyBorder="1" applyAlignment="1">
      <alignment horizontal="center" vertical="center" wrapText="1" readingOrder="1"/>
    </xf>
    <xf numFmtId="0" fontId="34" fillId="0" borderId="26" xfId="0" applyFont="1" applyBorder="1" applyAlignment="1">
      <alignment horizontal="center" vertical="center" wrapText="1" readingOrder="1"/>
    </xf>
    <xf numFmtId="0" fontId="34" fillId="0" borderId="38" xfId="0" applyFont="1" applyBorder="1" applyAlignment="1">
      <alignment horizontal="center" vertical="center" wrapText="1" readingOrder="1"/>
    </xf>
    <xf numFmtId="0" fontId="39" fillId="0" borderId="41" xfId="0" applyFont="1" applyBorder="1" applyAlignment="1">
      <alignment horizontal="left" vertical="center" wrapText="1" readingOrder="1"/>
    </xf>
    <xf numFmtId="0" fontId="39" fillId="0" borderId="45" xfId="0" applyFont="1" applyBorder="1" applyAlignment="1">
      <alignment horizontal="left" vertical="center" wrapText="1" readingOrder="1"/>
    </xf>
    <xf numFmtId="0" fontId="46" fillId="3" borderId="4" xfId="0" applyFont="1" applyFill="1" applyBorder="1" applyAlignment="1">
      <alignment horizontal="center" vertical="center" wrapText="1"/>
    </xf>
    <xf numFmtId="0" fontId="46" fillId="3" borderId="23"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6" fillId="3" borderId="30" xfId="0" applyFont="1" applyFill="1" applyBorder="1" applyAlignment="1">
      <alignment horizontal="center" vertical="center" wrapText="1"/>
    </xf>
    <xf numFmtId="0" fontId="46" fillId="3" borderId="1" xfId="0" applyFont="1" applyFill="1" applyBorder="1" applyAlignment="1">
      <alignment horizontal="center" vertical="center"/>
    </xf>
    <xf numFmtId="0" fontId="46" fillId="3" borderId="40" xfId="0" applyFont="1" applyFill="1" applyBorder="1" applyAlignment="1">
      <alignment horizontal="center" vertical="center" wrapText="1"/>
    </xf>
    <xf numFmtId="0" fontId="46" fillId="3" borderId="8" xfId="0" applyFont="1" applyFill="1" applyBorder="1" applyAlignment="1">
      <alignment horizontal="center" vertical="center" wrapText="1"/>
    </xf>
    <xf numFmtId="0" fontId="40" fillId="0" borderId="10" xfId="0" applyFont="1" applyBorder="1" applyAlignment="1">
      <alignment horizontal="left" vertical="center" wrapText="1" readingOrder="1"/>
    </xf>
    <xf numFmtId="0" fontId="39" fillId="0" borderId="24" xfId="0" applyFont="1" applyBorder="1" applyAlignment="1">
      <alignment horizontal="center" vertical="center" wrapText="1" readingOrder="1"/>
    </xf>
    <xf numFmtId="0" fontId="39" fillId="0" borderId="26" xfId="0" applyFont="1" applyBorder="1" applyAlignment="1">
      <alignment horizontal="center" vertical="center" wrapText="1" readingOrder="1"/>
    </xf>
    <xf numFmtId="0" fontId="47" fillId="0" borderId="0" xfId="0" applyFont="1" applyAlignment="1">
      <alignment vertical="center"/>
    </xf>
    <xf numFmtId="0" fontId="48" fillId="0" borderId="0" xfId="0" applyFont="1"/>
    <xf numFmtId="0" fontId="48" fillId="0" borderId="0" xfId="0" applyFont="1" applyAlignment="1">
      <alignment vertical="center" wrapText="1"/>
    </xf>
    <xf numFmtId="0" fontId="9" fillId="0" borderId="0" xfId="0" applyFont="1" applyAlignment="1">
      <alignment horizontal="center" vertical="center" wrapText="1"/>
    </xf>
    <xf numFmtId="0" fontId="0" fillId="0" borderId="0" xfId="0"/>
    <xf numFmtId="0" fontId="7" fillId="3" borderId="4" xfId="0" applyFont="1" applyFill="1" applyBorder="1" applyAlignment="1">
      <alignment horizontal="center" vertical="center" wrapText="1"/>
    </xf>
    <xf numFmtId="0" fontId="8" fillId="0" borderId="5" xfId="0" applyFont="1" applyBorder="1"/>
    <xf numFmtId="0" fontId="8" fillId="0" borderId="6" xfId="0" applyFont="1" applyBorder="1"/>
    <xf numFmtId="0" fontId="7" fillId="3" borderId="7" xfId="0" applyFont="1" applyFill="1" applyBorder="1" applyAlignment="1">
      <alignment horizontal="center" vertical="center" wrapText="1"/>
    </xf>
    <xf numFmtId="0" fontId="8" fillId="0" borderId="8" xfId="0" applyFont="1" applyBorder="1"/>
    <xf numFmtId="0" fontId="46" fillId="3" borderId="4" xfId="0" applyFont="1" applyFill="1" applyBorder="1" applyAlignment="1">
      <alignment horizontal="center" vertical="center" wrapText="1"/>
    </xf>
    <xf numFmtId="0" fontId="35" fillId="0" borderId="0" xfId="0" applyFont="1" applyAlignment="1">
      <alignment wrapText="1"/>
    </xf>
    <xf numFmtId="0" fontId="50" fillId="0" borderId="0" xfId="0" applyFont="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2000250" cy="1047750"/>
    <xdr:pic>
      <xdr:nvPicPr>
        <xdr:cNvPr id="2" name="image1.png" title="Bil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28575</xdr:rowOff>
    </xdr:from>
    <xdr:ext cx="2000250" cy="1047750"/>
    <xdr:pic>
      <xdr:nvPicPr>
        <xdr:cNvPr id="2" name="image1.png" title="Bild">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xdr:colOff>
      <xdr:row>0</xdr:row>
      <xdr:rowOff>66675</xdr:rowOff>
    </xdr:from>
    <xdr:ext cx="2000250" cy="1047750"/>
    <xdr:pic>
      <xdr:nvPicPr>
        <xdr:cNvPr id="2" name="image1.png" title="Bild">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xdr:col>
      <xdr:colOff>2768600</xdr:colOff>
      <xdr:row>34</xdr:row>
      <xdr:rowOff>123124</xdr:rowOff>
    </xdr:to>
    <xdr:pic>
      <xdr:nvPicPr>
        <xdr:cNvPr id="2" name="Google Shape;120;p22" descr="Ein Bild, das Text, Schrift, Electric Blue (Farbe), Symbol enthält.&#10;&#10;Automatisch generierte Beschreibung">
          <a:extLst>
            <a:ext uri="{FF2B5EF4-FFF2-40B4-BE49-F238E27FC236}">
              <a16:creationId xmlns:a16="http://schemas.microsoft.com/office/drawing/2014/main" id="{3972282C-8832-2168-0321-40A20B75098C}"/>
            </a:ext>
          </a:extLst>
        </xdr:cNvPr>
        <xdr:cNvPicPr preferRelativeResize="0"/>
      </xdr:nvPicPr>
      <xdr:blipFill rotWithShape="1">
        <a:blip xmlns:r="http://schemas.openxmlformats.org/officeDocument/2006/relationships" r:embed="rId1">
          <a:alphaModFix/>
        </a:blip>
        <a:srcRect/>
        <a:stretch/>
      </xdr:blipFill>
      <xdr:spPr>
        <a:xfrm>
          <a:off x="558800" y="7251700"/>
          <a:ext cx="2768600" cy="580324"/>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6AA4"/>
      </a:accent1>
      <a:accent2>
        <a:srgbClr val="00BEE1"/>
      </a:accent2>
      <a:accent3>
        <a:srgbClr val="97BF0D"/>
      </a:accent3>
      <a:accent4>
        <a:srgbClr val="DCDB1F"/>
      </a:accent4>
      <a:accent5>
        <a:srgbClr val="6586C3"/>
      </a:accent5>
      <a:accent6>
        <a:srgbClr val="009791"/>
      </a:accent6>
      <a:hlink>
        <a:srgbClr val="006AA4"/>
      </a:hlink>
      <a:folHlink>
        <a:srgbClr val="006AA4"/>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4"/>
  <sheetViews>
    <sheetView topLeftCell="A17" workbookViewId="0">
      <selection activeCell="F4" sqref="F4"/>
    </sheetView>
  </sheetViews>
  <sheetFormatPr baseColWidth="10" defaultColWidth="12.5" defaultRowHeight="15" customHeight="1" x14ac:dyDescent="0.15"/>
  <cols>
    <col min="1" max="1" width="1.33203125" customWidth="1"/>
    <col min="2" max="2" width="29.33203125" customWidth="1"/>
    <col min="3" max="3" width="33.83203125" customWidth="1"/>
    <col min="4" max="4" width="11.5" customWidth="1"/>
    <col min="5" max="5" width="11.33203125" customWidth="1"/>
    <col min="6" max="6" width="12.1640625" customWidth="1"/>
    <col min="7" max="7" width="11" customWidth="1"/>
    <col min="8" max="8" width="10.33203125" customWidth="1"/>
    <col min="9" max="9" width="10.5" customWidth="1"/>
    <col min="10" max="10" width="11" customWidth="1"/>
    <col min="11" max="11" width="10.33203125" customWidth="1"/>
    <col min="12" max="13" width="10.5" customWidth="1"/>
    <col min="14" max="14" width="10.83203125" customWidth="1"/>
    <col min="15" max="15" width="11.5" customWidth="1"/>
    <col min="16" max="16" width="6.83203125" customWidth="1"/>
    <col min="17" max="17" width="12" customWidth="1"/>
    <col min="18" max="18" width="12.5" customWidth="1"/>
    <col min="19" max="19" width="12" customWidth="1"/>
    <col min="20" max="20" width="10.33203125" customWidth="1"/>
    <col min="21" max="21" width="8.83203125" customWidth="1"/>
    <col min="22" max="24" width="9" customWidth="1"/>
    <col min="25" max="25" width="9.5" customWidth="1"/>
    <col min="26" max="28" width="7.33203125" customWidth="1"/>
  </cols>
  <sheetData>
    <row r="1" spans="1:28"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row>
    <row r="2" spans="1:28" ht="12.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row>
    <row r="3" spans="1:28" ht="12.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row>
    <row r="4" spans="1:28" ht="12.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row>
    <row r="5" spans="1:28" ht="12.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row>
    <row r="6" spans="1:28" ht="34" x14ac:dyDescent="0.2">
      <c r="A6" s="1"/>
      <c r="B6" s="1"/>
      <c r="C6" s="2" t="s">
        <v>15</v>
      </c>
      <c r="E6" s="1"/>
      <c r="F6" s="1"/>
      <c r="H6" s="3"/>
      <c r="I6" s="1"/>
      <c r="J6" s="1"/>
      <c r="K6" s="1"/>
      <c r="L6" s="1"/>
      <c r="M6" s="1"/>
      <c r="N6" s="1"/>
      <c r="O6" s="1"/>
      <c r="P6" s="1"/>
      <c r="Q6" s="4"/>
      <c r="R6" s="1"/>
      <c r="S6" s="1"/>
      <c r="T6" s="1"/>
      <c r="U6" s="1"/>
      <c r="V6" s="1"/>
      <c r="W6" s="1"/>
      <c r="X6" s="1"/>
      <c r="Y6" s="1"/>
      <c r="Z6" s="1"/>
      <c r="AA6" s="1"/>
      <c r="AB6" s="1"/>
    </row>
    <row r="7" spans="1:28" ht="6"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row>
    <row r="8" spans="1:28" ht="22" hidden="1" x14ac:dyDescent="0.2">
      <c r="A8" s="1"/>
      <c r="B8" s="4" t="s">
        <v>0</v>
      </c>
      <c r="C8" s="1"/>
      <c r="E8" s="1"/>
      <c r="F8" s="1"/>
      <c r="G8" s="1"/>
      <c r="H8" s="1"/>
      <c r="I8" s="1"/>
      <c r="J8" s="1"/>
      <c r="K8" s="1"/>
      <c r="L8" s="1"/>
      <c r="M8" s="1"/>
      <c r="N8" s="1"/>
      <c r="O8" s="1"/>
      <c r="P8" s="1"/>
      <c r="Q8" s="4"/>
      <c r="R8" s="1"/>
      <c r="S8" s="1"/>
      <c r="T8" s="1"/>
      <c r="U8" s="1"/>
      <c r="V8" s="1"/>
      <c r="W8" s="1"/>
      <c r="X8" s="1"/>
      <c r="Y8" s="1"/>
      <c r="Z8" s="1"/>
      <c r="AA8" s="1"/>
      <c r="AB8" s="1"/>
    </row>
    <row r="9" spans="1:28" ht="32.25" customHeight="1" x14ac:dyDescent="0.2">
      <c r="A9" s="1"/>
      <c r="B9" s="5" t="s">
        <v>93</v>
      </c>
      <c r="C9" s="6"/>
      <c r="D9" s="1"/>
      <c r="E9" s="1"/>
      <c r="F9" s="1"/>
      <c r="G9" s="1"/>
      <c r="H9" s="1"/>
      <c r="I9" s="1"/>
      <c r="J9" s="1"/>
      <c r="K9" s="1"/>
      <c r="L9" s="1"/>
      <c r="M9" s="1"/>
      <c r="N9" s="1"/>
      <c r="O9" s="1"/>
      <c r="P9" s="1"/>
      <c r="Q9" s="1"/>
      <c r="R9" s="1"/>
      <c r="S9" s="1"/>
      <c r="T9" s="1"/>
      <c r="U9" s="1"/>
      <c r="V9" s="1"/>
      <c r="W9" s="1"/>
      <c r="X9" s="1"/>
      <c r="Y9" s="1"/>
      <c r="Z9" s="1"/>
      <c r="AA9" s="1"/>
      <c r="AB9" s="1"/>
    </row>
    <row r="10" spans="1:28" ht="31.5" customHeight="1" x14ac:dyDescent="0.2">
      <c r="A10" s="1"/>
      <c r="B10" s="7" t="s">
        <v>94</v>
      </c>
      <c r="C10" s="6"/>
      <c r="D10" s="1"/>
      <c r="E10" s="1"/>
      <c r="F10" s="1"/>
      <c r="G10" s="1"/>
      <c r="H10" s="1"/>
      <c r="I10" s="1"/>
      <c r="J10" s="1"/>
      <c r="K10" s="1"/>
      <c r="L10" s="1"/>
      <c r="M10" s="1"/>
      <c r="N10" s="1"/>
      <c r="O10" s="1"/>
      <c r="P10" s="1"/>
      <c r="Q10" s="1"/>
      <c r="R10" s="1"/>
      <c r="S10" s="1"/>
      <c r="T10" s="1"/>
      <c r="U10" s="1"/>
      <c r="V10" s="1"/>
      <c r="W10" s="1"/>
      <c r="X10" s="1"/>
      <c r="Y10" s="1"/>
      <c r="Z10" s="1"/>
      <c r="AA10" s="1"/>
      <c r="AB10" s="1"/>
    </row>
    <row r="11" spans="1:28" ht="8.25" customHeight="1" x14ac:dyDescent="0.2">
      <c r="A11" s="1"/>
      <c r="B11" s="8"/>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51.75" customHeight="1" x14ac:dyDescent="0.2">
      <c r="A12" s="1"/>
      <c r="B12" s="9" t="s">
        <v>32</v>
      </c>
      <c r="C12" s="10" t="s">
        <v>17</v>
      </c>
      <c r="D12" s="11" t="s">
        <v>18</v>
      </c>
      <c r="E12" s="172" t="s">
        <v>35</v>
      </c>
      <c r="F12" s="173"/>
      <c r="G12" s="174"/>
      <c r="H12" s="175" t="s">
        <v>23</v>
      </c>
      <c r="I12" s="173"/>
      <c r="J12" s="174"/>
      <c r="K12" s="175" t="s">
        <v>24</v>
      </c>
      <c r="L12" s="173"/>
      <c r="M12" s="176"/>
      <c r="N12" s="1"/>
      <c r="O12" s="13"/>
      <c r="P12" s="14"/>
      <c r="Q12" s="14"/>
      <c r="R12" s="170"/>
      <c r="S12" s="171"/>
      <c r="T12" s="170"/>
      <c r="U12" s="171"/>
      <c r="V12" s="170"/>
      <c r="W12" s="171"/>
      <c r="X12" s="1"/>
      <c r="Y12" s="1"/>
      <c r="Z12" s="1"/>
    </row>
    <row r="13" spans="1:28" ht="18.75" customHeight="1" x14ac:dyDescent="0.2">
      <c r="A13" s="15"/>
      <c r="B13" s="16"/>
      <c r="C13" s="17"/>
      <c r="D13" s="18"/>
      <c r="E13" s="19" t="s">
        <v>21</v>
      </c>
      <c r="F13" s="20" t="s">
        <v>20</v>
      </c>
      <c r="G13" s="21" t="s">
        <v>22</v>
      </c>
      <c r="H13" s="22" t="s">
        <v>21</v>
      </c>
      <c r="I13" s="20" t="s">
        <v>20</v>
      </c>
      <c r="J13" s="21" t="s">
        <v>22</v>
      </c>
      <c r="K13" s="22" t="s">
        <v>21</v>
      </c>
      <c r="L13" s="20" t="s">
        <v>20</v>
      </c>
      <c r="M13" s="23" t="s">
        <v>22</v>
      </c>
      <c r="N13" s="15"/>
      <c r="O13" s="24"/>
      <c r="P13" s="24"/>
      <c r="Q13" s="24"/>
      <c r="R13" s="25"/>
      <c r="S13" s="25"/>
      <c r="T13" s="25"/>
      <c r="U13" s="25"/>
      <c r="V13" s="25"/>
      <c r="W13" s="25"/>
      <c r="X13" s="15"/>
      <c r="Y13" s="15"/>
      <c r="Z13" s="15"/>
    </row>
    <row r="14" spans="1:28" ht="30" x14ac:dyDescent="0.2">
      <c r="A14" s="1"/>
      <c r="B14" s="26" t="s">
        <v>38</v>
      </c>
      <c r="C14" s="145" t="s">
        <v>44</v>
      </c>
      <c r="D14" s="28">
        <v>0.5</v>
      </c>
      <c r="E14" s="29">
        <v>0</v>
      </c>
      <c r="F14" s="30">
        <v>0</v>
      </c>
      <c r="G14" s="31">
        <v>0</v>
      </c>
      <c r="H14" s="32">
        <f t="shared" ref="H14:J14" si="0">IF(E14=0,0,MIN($E$14:$G$14)*100/E14)</f>
        <v>0</v>
      </c>
      <c r="I14" s="33">
        <f t="shared" si="0"/>
        <v>0</v>
      </c>
      <c r="J14" s="34">
        <f t="shared" si="0"/>
        <v>0</v>
      </c>
      <c r="K14" s="32">
        <f t="shared" ref="K14:M14" si="1">H14*$D$14</f>
        <v>0</v>
      </c>
      <c r="L14" s="33">
        <f t="shared" si="1"/>
        <v>0</v>
      </c>
      <c r="M14" s="35">
        <f t="shared" si="1"/>
        <v>0</v>
      </c>
      <c r="N14" s="1"/>
      <c r="O14" s="36"/>
      <c r="P14" s="37"/>
      <c r="Q14" s="38"/>
      <c r="R14" s="39"/>
      <c r="S14" s="39"/>
      <c r="T14" s="37"/>
      <c r="U14" s="40"/>
      <c r="V14" s="37"/>
      <c r="W14" s="37"/>
      <c r="X14" s="1"/>
      <c r="Y14" s="1"/>
      <c r="Z14" s="1"/>
    </row>
    <row r="15" spans="1:28" ht="16" x14ac:dyDescent="0.2">
      <c r="A15" s="1"/>
      <c r="B15" s="26" t="s">
        <v>25</v>
      </c>
      <c r="C15" s="27" t="s">
        <v>28</v>
      </c>
      <c r="D15" s="28"/>
      <c r="E15" s="41"/>
      <c r="F15" s="42"/>
      <c r="G15" s="43"/>
      <c r="H15" s="44">
        <f t="shared" ref="H15:J15" si="2">IF(E15="very good",100,IF(E15="good",80,IF(E15="satisfactory",50,IF(E15="sufficient",30,IF(E15="insufficient",0,0)))))</f>
        <v>0</v>
      </c>
      <c r="I15" s="42">
        <f t="shared" si="2"/>
        <v>0</v>
      </c>
      <c r="J15" s="43">
        <f t="shared" si="2"/>
        <v>0</v>
      </c>
      <c r="K15" s="44">
        <f t="shared" ref="K15:M15" si="3">H15*$D$15</f>
        <v>0</v>
      </c>
      <c r="L15" s="42">
        <f t="shared" si="3"/>
        <v>0</v>
      </c>
      <c r="M15" s="45">
        <f t="shared" si="3"/>
        <v>0</v>
      </c>
      <c r="N15" s="1"/>
      <c r="O15" s="36"/>
      <c r="P15" s="46"/>
      <c r="Q15" s="38"/>
      <c r="R15" s="37"/>
      <c r="S15" s="37"/>
      <c r="T15" s="37"/>
      <c r="U15" s="37"/>
      <c r="V15" s="37"/>
      <c r="W15" s="37"/>
      <c r="X15" s="1"/>
      <c r="Y15" s="1"/>
      <c r="Z15" s="1"/>
    </row>
    <row r="16" spans="1:28" ht="39.75" customHeight="1" x14ac:dyDescent="0.2">
      <c r="A16" s="1"/>
      <c r="B16" s="26" t="s">
        <v>26</v>
      </c>
      <c r="C16" s="145" t="s">
        <v>45</v>
      </c>
      <c r="D16" s="28"/>
      <c r="E16" s="41"/>
      <c r="F16" s="42"/>
      <c r="G16" s="43"/>
      <c r="H16" s="32">
        <f t="shared" ref="H16:J16" si="4">IF(E16=0,0,E16*100/MAX($E$16:$G$16))</f>
        <v>0</v>
      </c>
      <c r="I16" s="33">
        <f t="shared" si="4"/>
        <v>0</v>
      </c>
      <c r="J16" s="34">
        <f t="shared" si="4"/>
        <v>0</v>
      </c>
      <c r="K16" s="32">
        <f t="shared" ref="K16:M16" si="5">H16*$D$16</f>
        <v>0</v>
      </c>
      <c r="L16" s="33">
        <f t="shared" si="5"/>
        <v>0</v>
      </c>
      <c r="M16" s="35">
        <f t="shared" si="5"/>
        <v>0</v>
      </c>
      <c r="N16" s="1"/>
      <c r="O16" s="36"/>
      <c r="P16" s="46"/>
      <c r="Q16" s="38"/>
      <c r="R16" s="37"/>
      <c r="S16" s="37"/>
      <c r="T16" s="37"/>
      <c r="U16" s="40"/>
      <c r="V16" s="40"/>
      <c r="W16" s="40"/>
      <c r="X16" s="1"/>
      <c r="Y16" s="1"/>
      <c r="Z16" s="1"/>
    </row>
    <row r="17" spans="1:28" ht="16.5" customHeight="1" x14ac:dyDescent="0.2">
      <c r="A17" s="1"/>
      <c r="B17" s="26" t="s">
        <v>27</v>
      </c>
      <c r="C17" s="47" t="s">
        <v>29</v>
      </c>
      <c r="D17" s="28"/>
      <c r="E17" s="41"/>
      <c r="F17" s="42"/>
      <c r="G17" s="43"/>
      <c r="H17" s="32">
        <f t="shared" ref="H17:J17" si="6">IF(E17="yes",100,0)</f>
        <v>0</v>
      </c>
      <c r="I17" s="33">
        <f t="shared" si="6"/>
        <v>0</v>
      </c>
      <c r="J17" s="34">
        <f t="shared" si="6"/>
        <v>0</v>
      </c>
      <c r="K17" s="32">
        <f t="shared" ref="K17:M17" si="7">H17*$D$17</f>
        <v>0</v>
      </c>
      <c r="L17" s="33">
        <f t="shared" si="7"/>
        <v>0</v>
      </c>
      <c r="M17" s="35">
        <f t="shared" si="7"/>
        <v>0</v>
      </c>
      <c r="N17" s="1"/>
      <c r="O17" s="36"/>
      <c r="P17" s="46"/>
      <c r="Q17" s="38"/>
      <c r="R17" s="37"/>
      <c r="S17" s="37"/>
      <c r="T17" s="37"/>
      <c r="U17" s="40"/>
      <c r="V17" s="40"/>
      <c r="W17" s="40"/>
      <c r="X17" s="1"/>
      <c r="Y17" s="1"/>
      <c r="Z17" s="1"/>
    </row>
    <row r="18" spans="1:28" ht="17" x14ac:dyDescent="0.2">
      <c r="A18" s="1"/>
      <c r="B18" s="48" t="s">
        <v>30</v>
      </c>
      <c r="C18" s="49"/>
      <c r="D18" s="50">
        <f>SUM(D14:D17)</f>
        <v>0.5</v>
      </c>
      <c r="E18" s="51"/>
      <c r="F18" s="49"/>
      <c r="G18" s="52"/>
      <c r="H18" s="53"/>
      <c r="I18" s="49"/>
      <c r="J18" s="52"/>
      <c r="K18" s="54">
        <f t="shared" ref="K18:M18" si="8">SUM(K14:K17)</f>
        <v>0</v>
      </c>
      <c r="L18" s="55">
        <f t="shared" si="8"/>
        <v>0</v>
      </c>
      <c r="M18" s="56">
        <f t="shared" si="8"/>
        <v>0</v>
      </c>
      <c r="N18" s="1"/>
      <c r="O18" s="57"/>
      <c r="P18" s="57"/>
      <c r="Q18" s="58"/>
      <c r="R18" s="57"/>
      <c r="S18" s="57"/>
      <c r="T18" s="57"/>
      <c r="U18" s="57"/>
      <c r="V18" s="59"/>
      <c r="W18" s="59"/>
      <c r="X18" s="1"/>
      <c r="Y18" s="1"/>
      <c r="Z18" s="1"/>
    </row>
    <row r="19" spans="1:28" ht="18.75" customHeight="1" x14ac:dyDescent="0.2">
      <c r="A19" s="1"/>
      <c r="B19" s="1"/>
      <c r="C19" s="1"/>
      <c r="D19" s="1"/>
      <c r="E19" s="1"/>
      <c r="F19" s="1"/>
      <c r="G19" s="1"/>
      <c r="H19" s="1"/>
      <c r="I19" s="1"/>
      <c r="J19" s="1"/>
      <c r="K19" s="139" t="s">
        <v>37</v>
      </c>
      <c r="L19" s="1"/>
      <c r="N19" s="1"/>
      <c r="O19" s="1"/>
      <c r="P19" s="1"/>
      <c r="Q19" s="1"/>
      <c r="R19" s="1"/>
      <c r="S19" s="1"/>
      <c r="T19" s="1"/>
      <c r="U19" s="1"/>
      <c r="V19" s="1"/>
      <c r="W19" s="1"/>
      <c r="X19" s="1"/>
      <c r="Y19" s="1"/>
      <c r="Z19" s="1"/>
      <c r="AA19" s="1"/>
      <c r="AB19" s="1"/>
    </row>
    <row r="20" spans="1:28" ht="18.75" customHeight="1" x14ac:dyDescent="0.2">
      <c r="A20" s="1"/>
      <c r="B20" s="1"/>
      <c r="C20" s="1"/>
      <c r="D20" s="1"/>
      <c r="E20" s="1"/>
      <c r="F20" s="1"/>
      <c r="G20" s="1"/>
      <c r="H20" s="1"/>
      <c r="I20" s="1"/>
      <c r="J20" s="1"/>
      <c r="K20" s="1"/>
      <c r="L20" s="1"/>
      <c r="M20" s="60"/>
      <c r="N20" s="1"/>
      <c r="O20" s="1"/>
      <c r="P20" s="1"/>
      <c r="Q20" s="1"/>
      <c r="R20" s="1"/>
      <c r="S20" s="1"/>
      <c r="T20" s="1"/>
      <c r="U20" s="1"/>
      <c r="V20" s="1"/>
      <c r="W20" s="1"/>
      <c r="X20" s="1"/>
      <c r="Y20" s="1"/>
      <c r="Z20" s="1"/>
      <c r="AA20" s="1"/>
      <c r="AB20" s="1"/>
    </row>
    <row r="21" spans="1:28" ht="22.5" customHeight="1" x14ac:dyDescent="0.2">
      <c r="A21" s="1"/>
      <c r="B21" s="61" t="s">
        <v>31</v>
      </c>
      <c r="C21" s="1"/>
      <c r="D21" s="1"/>
      <c r="E21" s="1"/>
      <c r="F21" s="1"/>
      <c r="G21" s="1"/>
      <c r="H21" s="1"/>
      <c r="I21" s="1"/>
      <c r="J21" s="1"/>
      <c r="K21" s="1"/>
      <c r="L21" s="1"/>
      <c r="M21" s="60"/>
      <c r="N21" s="1"/>
      <c r="O21" s="1"/>
      <c r="P21" s="1"/>
      <c r="Q21" s="1"/>
      <c r="R21" s="1"/>
      <c r="S21" s="1"/>
      <c r="T21" s="1"/>
      <c r="U21" s="1"/>
      <c r="V21" s="1"/>
      <c r="W21" s="1"/>
      <c r="X21" s="1"/>
      <c r="Y21" s="1"/>
      <c r="Z21" s="1"/>
      <c r="AA21" s="1"/>
      <c r="AB21" s="1"/>
    </row>
    <row r="22" spans="1:28" ht="7.5" customHeight="1" x14ac:dyDescent="0.2">
      <c r="A22" s="1"/>
      <c r="B22" s="62"/>
      <c r="C22" s="1"/>
      <c r="D22" s="1"/>
      <c r="E22" s="1"/>
      <c r="F22" s="1"/>
      <c r="G22" s="1"/>
      <c r="H22" s="1"/>
      <c r="I22" s="1"/>
      <c r="J22" s="1"/>
      <c r="L22" s="1"/>
      <c r="N22" s="1"/>
      <c r="O22" s="1"/>
      <c r="P22" s="1"/>
      <c r="Q22" s="1"/>
      <c r="R22" s="1"/>
      <c r="S22" s="1"/>
      <c r="T22" s="1"/>
      <c r="U22" s="1"/>
      <c r="V22" s="1"/>
      <c r="W22" s="1"/>
      <c r="X22" s="1"/>
      <c r="Y22" s="1"/>
      <c r="Z22" s="1"/>
      <c r="AA22" s="1"/>
      <c r="AB22" s="1"/>
    </row>
    <row r="23" spans="1:28" ht="29.25" customHeight="1" x14ac:dyDescent="0.2">
      <c r="A23" s="1"/>
      <c r="B23" s="9" t="s">
        <v>32</v>
      </c>
      <c r="C23" s="10" t="s">
        <v>17</v>
      </c>
      <c r="D23" s="10" t="s">
        <v>33</v>
      </c>
      <c r="E23" s="63" t="s">
        <v>34</v>
      </c>
      <c r="F23" s="12" t="s">
        <v>18</v>
      </c>
      <c r="G23" s="172" t="s">
        <v>35</v>
      </c>
      <c r="H23" s="173"/>
      <c r="I23" s="174"/>
      <c r="J23" s="175" t="s">
        <v>23</v>
      </c>
      <c r="K23" s="173"/>
      <c r="L23" s="174"/>
      <c r="M23" s="175" t="s">
        <v>24</v>
      </c>
      <c r="N23" s="173"/>
      <c r="O23" s="176"/>
      <c r="P23" s="1"/>
      <c r="Q23" s="4"/>
      <c r="R23" s="1"/>
      <c r="S23" s="1"/>
      <c r="T23" s="1"/>
      <c r="U23" s="1"/>
      <c r="V23" s="1"/>
      <c r="W23" s="1"/>
      <c r="X23" s="1"/>
      <c r="Y23" s="1"/>
      <c r="Z23" s="1"/>
      <c r="AA23" s="1"/>
      <c r="AB23" s="1"/>
    </row>
    <row r="24" spans="1:28" ht="22" x14ac:dyDescent="0.2">
      <c r="A24" s="1"/>
      <c r="B24" s="16"/>
      <c r="C24" s="17"/>
      <c r="D24" s="17"/>
      <c r="E24" s="17"/>
      <c r="F24" s="18"/>
      <c r="G24" s="19" t="s">
        <v>21</v>
      </c>
      <c r="H24" s="20" t="s">
        <v>20</v>
      </c>
      <c r="I24" s="21" t="s">
        <v>22</v>
      </c>
      <c r="J24" s="22" t="s">
        <v>21</v>
      </c>
      <c r="K24" s="20" t="s">
        <v>20</v>
      </c>
      <c r="L24" s="21" t="s">
        <v>22</v>
      </c>
      <c r="M24" s="22" t="s">
        <v>21</v>
      </c>
      <c r="N24" s="20" t="s">
        <v>20</v>
      </c>
      <c r="O24" s="23" t="s">
        <v>22</v>
      </c>
      <c r="P24" s="1"/>
      <c r="Q24" s="4"/>
      <c r="R24" s="1"/>
      <c r="S24" s="1"/>
      <c r="T24" s="1"/>
      <c r="U24" s="1"/>
      <c r="V24" s="1"/>
      <c r="W24" s="1"/>
      <c r="X24" s="1"/>
      <c r="Y24" s="1"/>
      <c r="Z24" s="1"/>
      <c r="AA24" s="1"/>
      <c r="AB24" s="1"/>
    </row>
    <row r="25" spans="1:28" ht="161.25" customHeight="1" x14ac:dyDescent="0.2">
      <c r="A25" s="1"/>
      <c r="B25" s="136" t="s">
        <v>36</v>
      </c>
      <c r="C25" s="135" t="s">
        <v>96</v>
      </c>
      <c r="D25" s="64"/>
      <c r="E25" s="65"/>
      <c r="F25" s="66"/>
      <c r="G25" s="67"/>
      <c r="H25" s="64"/>
      <c r="I25" s="68"/>
      <c r="J25" s="32">
        <f t="shared" ref="J25:L25" si="9">IF(G25&gt;=$D$25,100,IF(G25&lt;=$E$25,0,(G25-$E$25)/($D$25-$E$25)*100))</f>
        <v>100</v>
      </c>
      <c r="K25" s="32">
        <f t="shared" si="9"/>
        <v>100</v>
      </c>
      <c r="L25" s="32">
        <f t="shared" si="9"/>
        <v>100</v>
      </c>
      <c r="M25" s="32">
        <f t="shared" ref="M25:O25" si="10">J25*$F$25</f>
        <v>0</v>
      </c>
      <c r="N25" s="32">
        <f t="shared" si="10"/>
        <v>0</v>
      </c>
      <c r="O25" s="69">
        <f t="shared" si="10"/>
        <v>0</v>
      </c>
      <c r="P25" s="1"/>
      <c r="Q25" s="70"/>
      <c r="R25" s="37"/>
      <c r="S25" s="38"/>
      <c r="T25" s="39"/>
      <c r="U25" s="39"/>
      <c r="V25" s="37"/>
      <c r="W25" s="40"/>
      <c r="X25" s="37"/>
      <c r="Y25" s="37"/>
      <c r="Z25" s="1"/>
      <c r="AA25" s="1"/>
      <c r="AB25" s="1"/>
    </row>
    <row r="26" spans="1:28" ht="138.75" customHeight="1" x14ac:dyDescent="0.2">
      <c r="A26" s="1"/>
      <c r="B26" s="136" t="s">
        <v>95</v>
      </c>
      <c r="C26" s="137" t="s">
        <v>97</v>
      </c>
      <c r="D26" s="64"/>
      <c r="E26" s="65"/>
      <c r="F26" s="66"/>
      <c r="G26" s="67"/>
      <c r="H26" s="64"/>
      <c r="I26" s="68"/>
      <c r="J26" s="32">
        <f t="shared" ref="J26:L26" si="11">IF(G26&lt;=$D$26,100,IF(G26&gt;=$E$26,0,($E$26-G26)/($E$26-$D$26)*100))</f>
        <v>100</v>
      </c>
      <c r="K26" s="32">
        <f t="shared" si="11"/>
        <v>100</v>
      </c>
      <c r="L26" s="32">
        <f t="shared" si="11"/>
        <v>100</v>
      </c>
      <c r="M26" s="32">
        <f t="shared" ref="M26:O26" si="12">J26*$F$26</f>
        <v>0</v>
      </c>
      <c r="N26" s="32">
        <f t="shared" si="12"/>
        <v>0</v>
      </c>
      <c r="O26" s="69">
        <f t="shared" si="12"/>
        <v>0</v>
      </c>
      <c r="P26" s="1"/>
      <c r="Q26" s="70"/>
      <c r="R26" s="37"/>
      <c r="S26" s="38"/>
      <c r="T26" s="37"/>
      <c r="U26" s="37"/>
      <c r="V26" s="37"/>
      <c r="W26" s="37"/>
      <c r="X26" s="37"/>
      <c r="Y26" s="37"/>
      <c r="Z26" s="1"/>
      <c r="AA26" s="1"/>
      <c r="AB26" s="1"/>
    </row>
    <row r="27" spans="1:28" ht="21.75" customHeight="1" x14ac:dyDescent="0.2">
      <c r="A27" s="1"/>
      <c r="B27" s="138" t="s">
        <v>30</v>
      </c>
      <c r="C27" s="49"/>
      <c r="D27" s="71"/>
      <c r="E27" s="72"/>
      <c r="F27" s="50">
        <f>SUM(F25:F26)</f>
        <v>0</v>
      </c>
      <c r="G27" s="51"/>
      <c r="H27" s="49"/>
      <c r="I27" s="52"/>
      <c r="J27" s="53"/>
      <c r="K27" s="49"/>
      <c r="L27" s="52"/>
      <c r="M27" s="54">
        <f t="shared" ref="M27:O27" si="13">SUM(M25:M26)</f>
        <v>0</v>
      </c>
      <c r="N27" s="55">
        <f t="shared" si="13"/>
        <v>0</v>
      </c>
      <c r="O27" s="56">
        <f t="shared" si="13"/>
        <v>0</v>
      </c>
      <c r="P27" s="1"/>
      <c r="Q27" s="57"/>
      <c r="R27" s="57"/>
      <c r="S27" s="58"/>
      <c r="T27" s="57"/>
      <c r="U27" s="57"/>
      <c r="V27" s="57"/>
      <c r="W27" s="57"/>
      <c r="X27" s="59"/>
      <c r="Y27" s="59"/>
      <c r="Z27" s="1"/>
      <c r="AA27" s="1"/>
      <c r="AB27" s="1"/>
    </row>
    <row r="28" spans="1:28" x14ac:dyDescent="0.2">
      <c r="A28" s="1"/>
      <c r="B28" s="1"/>
      <c r="C28" s="1"/>
      <c r="D28" s="1"/>
      <c r="E28" s="1"/>
      <c r="F28" s="1"/>
      <c r="G28" s="1"/>
      <c r="H28" s="1"/>
      <c r="I28" s="1"/>
      <c r="J28" s="1"/>
      <c r="K28" s="1"/>
      <c r="L28" s="1"/>
      <c r="M28" s="139" t="s">
        <v>37</v>
      </c>
      <c r="N28" s="1"/>
      <c r="P28" s="1"/>
      <c r="Q28" s="1"/>
      <c r="R28" s="1"/>
      <c r="S28" s="1"/>
      <c r="T28" s="1"/>
      <c r="U28" s="1"/>
      <c r="V28" s="1"/>
      <c r="W28" s="1"/>
      <c r="X28" s="1"/>
      <c r="Y28" s="1"/>
      <c r="Z28" s="1"/>
      <c r="AA28" s="1"/>
      <c r="AB28" s="1"/>
    </row>
    <row r="29" spans="1:28" ht="14" x14ac:dyDescent="0.2">
      <c r="A29" s="1"/>
      <c r="B29" s="73"/>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ht="14" x14ac:dyDescent="0.2">
      <c r="A30" s="1"/>
      <c r="B30" s="73"/>
      <c r="C30" s="74"/>
      <c r="D30" s="1"/>
      <c r="E30" s="1"/>
      <c r="F30" s="1"/>
      <c r="G30" s="1"/>
      <c r="H30" s="1"/>
      <c r="I30" s="1"/>
      <c r="J30" s="1"/>
      <c r="K30" s="1"/>
      <c r="L30" s="1"/>
      <c r="M30" s="1"/>
      <c r="N30" s="1"/>
      <c r="O30" s="1"/>
      <c r="P30" s="1"/>
      <c r="Q30" s="1"/>
      <c r="R30" s="1"/>
      <c r="S30" s="1"/>
      <c r="T30" s="1"/>
      <c r="U30" s="1"/>
      <c r="V30" s="1"/>
      <c r="W30" s="1"/>
      <c r="X30" s="1"/>
      <c r="Y30" s="1"/>
      <c r="Z30" s="1"/>
      <c r="AA30" s="1"/>
      <c r="AB30" s="1"/>
    </row>
    <row r="31" spans="1:28" ht="14" x14ac:dyDescent="0.2">
      <c r="A31" s="1"/>
      <c r="B31" s="73"/>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28"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2.7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2.7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2.7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sheetData>
  <mergeCells count="9">
    <mergeCell ref="R12:S12"/>
    <mergeCell ref="T12:U12"/>
    <mergeCell ref="V12:W12"/>
    <mergeCell ref="G23:I23"/>
    <mergeCell ref="J23:L23"/>
    <mergeCell ref="M23:O23"/>
    <mergeCell ref="E12:G12"/>
    <mergeCell ref="H12:J12"/>
    <mergeCell ref="K12:M12"/>
  </mergeCells>
  <pageMargins left="0.7" right="0.7" top="0.78740157499999996" bottom="0.78740157499999996" header="0" footer="0"/>
  <pageSetup orientation="landscape"/>
  <drawing r:id="rId1"/>
  <legacy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Explications!$G$18:$G$22</xm:f>
          </x14:formula1>
          <xm:sqref>E16:G17</xm:sqref>
        </x14:dataValidation>
        <x14:dataValidation type="list" allowBlank="1" showErrorMessage="1" xr:uid="{00000000-0002-0000-0000-000001000000}">
          <x14:formula1>
            <xm:f>Explications!$G$4:$G$8</xm:f>
          </x14:formula1>
          <xm:sqref>E15:G15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00"/>
  <sheetViews>
    <sheetView tabSelected="1" workbookViewId="0">
      <selection activeCell="E22" sqref="E22"/>
    </sheetView>
  </sheetViews>
  <sheetFormatPr baseColWidth="10" defaultColWidth="12.5" defaultRowHeight="15" customHeight="1" x14ac:dyDescent="0.15"/>
  <cols>
    <col min="1" max="1" width="1.5" customWidth="1"/>
    <col min="2" max="2" width="28.33203125" customWidth="1"/>
    <col min="3" max="3" width="30" customWidth="1"/>
    <col min="4" max="4" width="13" customWidth="1"/>
    <col min="5" max="13" width="12" customWidth="1"/>
    <col min="14" max="14" width="6.83203125" customWidth="1"/>
    <col min="15" max="15" width="12" customWidth="1"/>
    <col min="16" max="16" width="12.5" customWidth="1"/>
    <col min="17" max="17" width="12" customWidth="1"/>
    <col min="18" max="18" width="10.33203125" customWidth="1"/>
    <col min="19" max="19" width="8.83203125" customWidth="1"/>
    <col min="20" max="22" width="9" customWidth="1"/>
    <col min="23" max="23" width="9.5" customWidth="1"/>
    <col min="24" max="28" width="7.33203125" customWidth="1"/>
    <col min="29" max="29" width="9.5" customWidth="1"/>
  </cols>
  <sheetData>
    <row r="1" spans="1:29"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ht="12.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ht="12.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ht="12.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ht="12.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ht="33" x14ac:dyDescent="0.2">
      <c r="A6" s="1"/>
      <c r="B6" s="1"/>
      <c r="C6" s="140" t="s">
        <v>54</v>
      </c>
      <c r="F6" s="1"/>
      <c r="G6" s="1"/>
      <c r="H6" s="1"/>
      <c r="I6" s="1"/>
      <c r="J6" s="1"/>
      <c r="K6" s="1"/>
      <c r="L6" s="1"/>
      <c r="M6" s="1"/>
      <c r="N6" s="1"/>
      <c r="O6" s="4"/>
      <c r="P6" s="1"/>
      <c r="Q6" s="1"/>
      <c r="R6" s="1"/>
      <c r="S6" s="1"/>
      <c r="T6" s="1"/>
      <c r="U6" s="1"/>
      <c r="V6" s="1"/>
      <c r="W6" s="1"/>
      <c r="X6" s="1"/>
      <c r="Y6" s="1"/>
      <c r="Z6" s="1"/>
      <c r="AA6" s="1"/>
      <c r="AB6" s="1"/>
      <c r="AC6" s="1"/>
    </row>
    <row r="7" spans="1:29" ht="12.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22" x14ac:dyDescent="0.2">
      <c r="A8" s="1"/>
      <c r="B8" s="141" t="s">
        <v>98</v>
      </c>
      <c r="C8" s="1"/>
      <c r="D8" s="1"/>
      <c r="E8" s="1"/>
      <c r="F8" s="1"/>
      <c r="G8" s="1"/>
      <c r="H8" s="1"/>
      <c r="I8" s="1"/>
      <c r="J8" s="1"/>
      <c r="K8" s="1"/>
      <c r="L8" s="1"/>
      <c r="M8" s="1"/>
      <c r="N8" s="1"/>
      <c r="O8" s="4"/>
      <c r="P8" s="1"/>
      <c r="Q8" s="1"/>
      <c r="R8" s="1"/>
      <c r="S8" s="1"/>
      <c r="T8" s="1"/>
      <c r="U8" s="1"/>
      <c r="V8" s="1"/>
      <c r="W8" s="1"/>
      <c r="X8" s="1"/>
      <c r="Y8" s="1"/>
      <c r="Z8" s="1"/>
      <c r="AA8" s="1"/>
      <c r="AB8" s="1"/>
      <c r="AC8" s="1"/>
    </row>
    <row r="9" spans="1:29" ht="6.75" customHeight="1" thickBo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29" ht="32.25" customHeight="1" thickTop="1" x14ac:dyDescent="0.2">
      <c r="A10" s="1"/>
      <c r="B10" s="9" t="s">
        <v>16</v>
      </c>
      <c r="C10" s="10" t="s">
        <v>17</v>
      </c>
      <c r="D10" s="11" t="s">
        <v>18</v>
      </c>
      <c r="E10" s="172" t="s">
        <v>35</v>
      </c>
      <c r="F10" s="173"/>
      <c r="G10" s="174"/>
      <c r="H10" s="175" t="s">
        <v>23</v>
      </c>
      <c r="I10" s="173"/>
      <c r="J10" s="174"/>
      <c r="K10" s="175" t="s">
        <v>24</v>
      </c>
      <c r="L10" s="173"/>
      <c r="M10" s="176"/>
      <c r="N10" s="1"/>
      <c r="O10" s="13"/>
      <c r="P10" s="14"/>
      <c r="Q10" s="14"/>
      <c r="R10" s="170"/>
      <c r="S10" s="171"/>
      <c r="T10" s="170"/>
      <c r="U10" s="171"/>
      <c r="V10" s="170"/>
      <c r="W10" s="171"/>
      <c r="X10" s="1"/>
      <c r="Y10" s="1"/>
      <c r="Z10" s="1"/>
      <c r="AA10" s="1"/>
      <c r="AB10" s="1"/>
      <c r="AC10" s="1"/>
    </row>
    <row r="11" spans="1:29" ht="18.75" customHeight="1" x14ac:dyDescent="0.2">
      <c r="A11" s="15"/>
      <c r="B11" s="16"/>
      <c r="C11" s="17"/>
      <c r="D11" s="18"/>
      <c r="E11" s="19" t="s">
        <v>21</v>
      </c>
      <c r="F11" s="20" t="s">
        <v>20</v>
      </c>
      <c r="G11" s="21" t="s">
        <v>22</v>
      </c>
      <c r="H11" s="22" t="s">
        <v>21</v>
      </c>
      <c r="I11" s="20" t="s">
        <v>20</v>
      </c>
      <c r="J11" s="21" t="s">
        <v>22</v>
      </c>
      <c r="K11" s="22" t="s">
        <v>21</v>
      </c>
      <c r="L11" s="20" t="s">
        <v>20</v>
      </c>
      <c r="M11" s="23" t="s">
        <v>22</v>
      </c>
      <c r="N11" s="15"/>
      <c r="O11" s="24"/>
      <c r="P11" s="24"/>
      <c r="Q11" s="24"/>
      <c r="R11" s="25"/>
      <c r="S11" s="25"/>
      <c r="T11" s="25"/>
      <c r="U11" s="25"/>
      <c r="V11" s="25"/>
      <c r="W11" s="25"/>
      <c r="X11" s="15"/>
      <c r="Y11" s="15"/>
      <c r="Z11" s="15"/>
      <c r="AA11" s="15"/>
      <c r="AB11" s="15"/>
      <c r="AC11" s="15"/>
    </row>
    <row r="12" spans="1:29" ht="54.75" customHeight="1" x14ac:dyDescent="0.2">
      <c r="A12" s="1"/>
      <c r="B12" s="142" t="s">
        <v>38</v>
      </c>
      <c r="C12" s="143" t="s">
        <v>43</v>
      </c>
      <c r="D12" s="28">
        <v>0.6</v>
      </c>
      <c r="E12" s="29">
        <v>20000</v>
      </c>
      <c r="F12" s="30">
        <v>24000</v>
      </c>
      <c r="G12" s="31">
        <v>21000</v>
      </c>
      <c r="H12" s="44">
        <f t="shared" ref="H12:J12" si="0">MIN($E$12:$G$12)*100/E12</f>
        <v>100</v>
      </c>
      <c r="I12" s="33">
        <f t="shared" si="0"/>
        <v>83.333333333333329</v>
      </c>
      <c r="J12" s="34">
        <f t="shared" si="0"/>
        <v>95.238095238095241</v>
      </c>
      <c r="K12" s="32">
        <f t="shared" ref="K12:M12" si="1">H12*$D$12</f>
        <v>60</v>
      </c>
      <c r="L12" s="33">
        <f t="shared" si="1"/>
        <v>49.999999999999993</v>
      </c>
      <c r="M12" s="34">
        <f t="shared" si="1"/>
        <v>57.142857142857146</v>
      </c>
      <c r="N12" s="1"/>
      <c r="O12" s="36"/>
      <c r="P12" s="37"/>
      <c r="Q12" s="38"/>
      <c r="R12" s="39"/>
      <c r="S12" s="39"/>
      <c r="T12" s="37"/>
      <c r="U12" s="40"/>
      <c r="V12" s="37"/>
      <c r="W12" s="37"/>
      <c r="X12" s="1"/>
      <c r="Y12" s="1"/>
      <c r="Z12" s="1"/>
      <c r="AA12" s="1"/>
      <c r="AB12" s="1"/>
      <c r="AC12" s="1"/>
    </row>
    <row r="13" spans="1:29" ht="19.5" customHeight="1" x14ac:dyDescent="0.2">
      <c r="A13" s="1"/>
      <c r="B13" s="142" t="s">
        <v>39</v>
      </c>
      <c r="C13" s="143" t="s">
        <v>41</v>
      </c>
      <c r="D13" s="28">
        <v>0.1</v>
      </c>
      <c r="E13" s="78" t="s">
        <v>2</v>
      </c>
      <c r="F13" s="79" t="s">
        <v>3</v>
      </c>
      <c r="G13" s="80" t="s">
        <v>3</v>
      </c>
      <c r="H13" s="44">
        <v>100</v>
      </c>
      <c r="I13" s="42">
        <v>0</v>
      </c>
      <c r="J13" s="43">
        <v>0</v>
      </c>
      <c r="K13" s="44">
        <f t="shared" ref="K13:M13" si="2">H13*$D$13</f>
        <v>10</v>
      </c>
      <c r="L13" s="42">
        <f t="shared" si="2"/>
        <v>0</v>
      </c>
      <c r="M13" s="43">
        <f t="shared" si="2"/>
        <v>0</v>
      </c>
      <c r="N13" s="1"/>
      <c r="O13" s="36"/>
      <c r="P13" s="46"/>
      <c r="Q13" s="38"/>
      <c r="R13" s="37"/>
      <c r="S13" s="37"/>
      <c r="T13" s="37"/>
      <c r="U13" s="37"/>
      <c r="V13" s="37"/>
      <c r="W13" s="37"/>
      <c r="X13" s="1"/>
      <c r="Y13" s="1"/>
      <c r="Z13" s="1"/>
      <c r="AA13" s="1"/>
      <c r="AB13" s="1"/>
      <c r="AC13" s="1"/>
    </row>
    <row r="14" spans="1:29" ht="48.75" customHeight="1" x14ac:dyDescent="0.2">
      <c r="A14" s="1"/>
      <c r="B14" s="142" t="s">
        <v>40</v>
      </c>
      <c r="C14" s="143" t="s">
        <v>41</v>
      </c>
      <c r="D14" s="28">
        <v>0.3</v>
      </c>
      <c r="E14" s="41" t="s">
        <v>4</v>
      </c>
      <c r="F14" s="42" t="s">
        <v>5</v>
      </c>
      <c r="G14" s="43" t="s">
        <v>5</v>
      </c>
      <c r="H14" s="44">
        <v>0</v>
      </c>
      <c r="I14" s="33">
        <v>100</v>
      </c>
      <c r="J14" s="34">
        <v>100</v>
      </c>
      <c r="K14" s="32">
        <f t="shared" ref="K14:M14" si="3">H14*$D$14</f>
        <v>0</v>
      </c>
      <c r="L14" s="33">
        <f t="shared" si="3"/>
        <v>30</v>
      </c>
      <c r="M14" s="34">
        <f t="shared" si="3"/>
        <v>30</v>
      </c>
      <c r="N14" s="1"/>
      <c r="O14" s="36"/>
      <c r="P14" s="46"/>
      <c r="Q14" s="38"/>
      <c r="R14" s="37"/>
      <c r="S14" s="37"/>
      <c r="T14" s="37"/>
      <c r="U14" s="40"/>
      <c r="V14" s="40"/>
      <c r="W14" s="40"/>
      <c r="X14" s="1"/>
      <c r="Y14" s="1"/>
      <c r="Z14" s="1"/>
      <c r="AA14" s="1"/>
      <c r="AB14" s="1"/>
      <c r="AC14" s="1"/>
    </row>
    <row r="15" spans="1:29" ht="17" x14ac:dyDescent="0.2">
      <c r="A15" s="1"/>
      <c r="B15" s="150" t="s">
        <v>30</v>
      </c>
      <c r="C15" s="82"/>
      <c r="D15" s="83">
        <f>SUM(D12:D14)</f>
        <v>1</v>
      </c>
      <c r="E15" s="84"/>
      <c r="F15" s="84"/>
      <c r="G15" s="84"/>
      <c r="H15" s="84"/>
      <c r="I15" s="84"/>
      <c r="J15" s="85"/>
      <c r="K15" s="86">
        <f t="shared" ref="K15:M15" si="4">SUM(K12:K14)</f>
        <v>70</v>
      </c>
      <c r="L15" s="87">
        <f t="shared" si="4"/>
        <v>80</v>
      </c>
      <c r="M15" s="88">
        <f t="shared" si="4"/>
        <v>87.142857142857139</v>
      </c>
      <c r="N15" s="1"/>
      <c r="O15" s="59"/>
      <c r="P15" s="57"/>
      <c r="Q15" s="58"/>
      <c r="R15" s="57"/>
      <c r="S15" s="57"/>
      <c r="T15" s="57"/>
      <c r="U15" s="57"/>
      <c r="V15" s="59"/>
      <c r="W15" s="59"/>
      <c r="X15" s="1"/>
      <c r="Y15" s="1"/>
      <c r="Z15" s="1"/>
      <c r="AA15" s="1"/>
      <c r="AB15" s="1"/>
      <c r="AC15" s="1"/>
    </row>
    <row r="16" spans="1:29" ht="12.75" customHeight="1" x14ac:dyDescent="0.2">
      <c r="A16" s="1"/>
      <c r="B16" s="1"/>
      <c r="C16" s="1"/>
      <c r="D16" s="1"/>
      <c r="E16" s="1"/>
      <c r="F16" s="1"/>
      <c r="G16" s="1"/>
      <c r="H16" s="1"/>
      <c r="I16" s="1"/>
      <c r="J16" s="1"/>
      <c r="K16" s="144" t="s">
        <v>42</v>
      </c>
      <c r="L16" s="1"/>
      <c r="M16" s="1"/>
      <c r="N16" s="1"/>
      <c r="O16" s="1"/>
      <c r="P16" s="1"/>
      <c r="Q16" s="1"/>
      <c r="R16" s="1"/>
      <c r="S16" s="1"/>
      <c r="T16" s="1"/>
      <c r="U16" s="1"/>
      <c r="V16" s="1"/>
      <c r="W16" s="1"/>
      <c r="X16" s="1"/>
      <c r="Y16" s="1"/>
      <c r="Z16" s="1"/>
      <c r="AA16" s="1"/>
      <c r="AB16" s="1"/>
      <c r="AC16" s="1"/>
    </row>
    <row r="17" spans="1:29" ht="22" x14ac:dyDescent="0.2">
      <c r="A17" s="1"/>
      <c r="B17" s="141" t="s">
        <v>99</v>
      </c>
      <c r="C17" s="1"/>
      <c r="D17" s="1"/>
      <c r="E17" s="1"/>
      <c r="F17" s="1"/>
      <c r="G17" s="1"/>
      <c r="H17" s="1"/>
      <c r="I17" s="1"/>
      <c r="J17" s="1"/>
      <c r="K17" s="1"/>
      <c r="L17" s="1"/>
      <c r="M17" s="1"/>
      <c r="N17" s="1"/>
      <c r="O17" s="4"/>
      <c r="P17" s="62" t="s">
        <v>6</v>
      </c>
      <c r="Q17" s="1"/>
      <c r="R17" s="1"/>
      <c r="S17" s="1"/>
      <c r="T17" s="1"/>
      <c r="U17" s="1"/>
      <c r="V17" s="1"/>
      <c r="W17" s="1"/>
      <c r="X17" s="1"/>
      <c r="Y17" s="1"/>
      <c r="Z17" s="1"/>
      <c r="AA17" s="1"/>
      <c r="AB17" s="1"/>
      <c r="AC17" s="1"/>
    </row>
    <row r="18" spans="1:29" ht="6" customHeight="1" thickBo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ht="33" customHeight="1" thickTop="1" x14ac:dyDescent="0.2">
      <c r="A19" s="1"/>
      <c r="B19" s="9" t="s">
        <v>16</v>
      </c>
      <c r="C19" s="10" t="s">
        <v>17</v>
      </c>
      <c r="D19" s="11" t="s">
        <v>18</v>
      </c>
      <c r="E19" s="172" t="s">
        <v>35</v>
      </c>
      <c r="F19" s="173"/>
      <c r="G19" s="174"/>
      <c r="H19" s="175" t="s">
        <v>23</v>
      </c>
      <c r="I19" s="173"/>
      <c r="J19" s="174"/>
      <c r="K19" s="175" t="s">
        <v>24</v>
      </c>
      <c r="L19" s="173"/>
      <c r="M19" s="176"/>
      <c r="N19" s="1"/>
      <c r="O19" s="13"/>
      <c r="P19" s="14"/>
      <c r="Q19" s="14"/>
      <c r="R19" s="170"/>
      <c r="S19" s="171"/>
      <c r="T19" s="170"/>
      <c r="U19" s="171"/>
      <c r="V19" s="170"/>
      <c r="W19" s="171"/>
      <c r="X19" s="1"/>
      <c r="Y19" s="1"/>
      <c r="Z19" s="1"/>
      <c r="AA19" s="1"/>
      <c r="AB19" s="1"/>
      <c r="AC19" s="1"/>
    </row>
    <row r="20" spans="1:29" x14ac:dyDescent="0.2">
      <c r="A20" s="15"/>
      <c r="B20" s="16"/>
      <c r="C20" s="17"/>
      <c r="D20" s="18"/>
      <c r="E20" s="19" t="s">
        <v>21</v>
      </c>
      <c r="F20" s="20" t="s">
        <v>20</v>
      </c>
      <c r="G20" s="21" t="s">
        <v>22</v>
      </c>
      <c r="H20" s="22" t="s">
        <v>21</v>
      </c>
      <c r="I20" s="20" t="s">
        <v>20</v>
      </c>
      <c r="J20" s="21" t="s">
        <v>22</v>
      </c>
      <c r="K20" s="22" t="s">
        <v>21</v>
      </c>
      <c r="L20" s="20" t="s">
        <v>20</v>
      </c>
      <c r="M20" s="23" t="s">
        <v>22</v>
      </c>
      <c r="N20" s="15"/>
      <c r="O20" s="90"/>
      <c r="P20" s="91"/>
      <c r="Q20" s="91"/>
      <c r="R20" s="25"/>
      <c r="S20" s="25"/>
      <c r="T20" s="25"/>
      <c r="U20" s="25"/>
      <c r="V20" s="25"/>
      <c r="W20" s="25"/>
      <c r="X20" s="15"/>
      <c r="Y20" s="15"/>
      <c r="Z20" s="15"/>
      <c r="AA20" s="15"/>
      <c r="AB20" s="15"/>
      <c r="AC20" s="15"/>
    </row>
    <row r="21" spans="1:29" ht="51" x14ac:dyDescent="0.2">
      <c r="A21" s="1"/>
      <c r="B21" s="142" t="s">
        <v>38</v>
      </c>
      <c r="C21" s="143" t="s">
        <v>43</v>
      </c>
      <c r="D21" s="92">
        <v>0.6</v>
      </c>
      <c r="E21" s="93">
        <v>15000</v>
      </c>
      <c r="F21" s="30">
        <v>24000</v>
      </c>
      <c r="G21" s="31">
        <v>19000</v>
      </c>
      <c r="H21" s="32">
        <f t="shared" ref="H21:J21" si="5">MIN($E$21:$G$21)*100/E21</f>
        <v>100</v>
      </c>
      <c r="I21" s="33">
        <f t="shared" si="5"/>
        <v>62.5</v>
      </c>
      <c r="J21" s="34">
        <f t="shared" si="5"/>
        <v>78.94736842105263</v>
      </c>
      <c r="K21" s="32">
        <f t="shared" ref="K21:M21" si="6">H21*$D$12</f>
        <v>60</v>
      </c>
      <c r="L21" s="33">
        <f t="shared" si="6"/>
        <v>37.5</v>
      </c>
      <c r="M21" s="34">
        <f t="shared" si="6"/>
        <v>47.368421052631575</v>
      </c>
      <c r="N21" s="1"/>
      <c r="O21" s="70"/>
      <c r="P21" s="37"/>
      <c r="Q21" s="38"/>
      <c r="R21" s="39"/>
      <c r="S21" s="39"/>
      <c r="T21" s="37"/>
      <c r="U21" s="40"/>
      <c r="V21" s="37"/>
      <c r="W21" s="37"/>
      <c r="X21" s="1"/>
      <c r="Y21" s="1"/>
      <c r="Z21" s="1"/>
      <c r="AA21" s="1"/>
      <c r="AB21" s="1"/>
      <c r="AC21" s="1"/>
    </row>
    <row r="22" spans="1:29" ht="35.25" customHeight="1" x14ac:dyDescent="0.2">
      <c r="A22" s="1"/>
      <c r="B22" s="142" t="s">
        <v>47</v>
      </c>
      <c r="C22" s="143" t="s">
        <v>48</v>
      </c>
      <c r="D22" s="92">
        <v>0.1</v>
      </c>
      <c r="E22" s="94" t="s">
        <v>7</v>
      </c>
      <c r="F22" s="79" t="s">
        <v>8</v>
      </c>
      <c r="G22" s="80" t="s">
        <v>7</v>
      </c>
      <c r="H22" s="44">
        <f t="shared" ref="H22:J22" si="7">IF(E22="very good",100,IF(E22="good",80,IF(E22="satisfactory",50,IF(E22="sufficient",30,IF(E22="insufficient",0,0)))))</f>
        <v>0</v>
      </c>
      <c r="I22" s="42">
        <f t="shared" si="7"/>
        <v>0</v>
      </c>
      <c r="J22" s="43">
        <f t="shared" si="7"/>
        <v>0</v>
      </c>
      <c r="K22" s="32">
        <f t="shared" ref="K22:M22" si="8">H22*$D$22</f>
        <v>0</v>
      </c>
      <c r="L22" s="33">
        <f t="shared" si="8"/>
        <v>0</v>
      </c>
      <c r="M22" s="34">
        <f t="shared" si="8"/>
        <v>0</v>
      </c>
      <c r="N22" s="1"/>
      <c r="O22" s="147" t="s">
        <v>51</v>
      </c>
      <c r="P22" s="148" t="s">
        <v>52</v>
      </c>
      <c r="Q22" s="149" t="s">
        <v>51</v>
      </c>
      <c r="R22" s="37"/>
      <c r="S22" s="37"/>
      <c r="T22" s="37"/>
      <c r="U22" s="37"/>
      <c r="V22" s="37"/>
      <c r="W22" s="37"/>
      <c r="X22" s="1"/>
      <c r="Y22" s="1"/>
      <c r="Z22" s="1"/>
      <c r="AA22" s="1"/>
      <c r="AB22" s="1"/>
      <c r="AC22" s="1"/>
    </row>
    <row r="23" spans="1:29" ht="34" x14ac:dyDescent="0.2">
      <c r="A23" s="1"/>
      <c r="B23" s="142" t="s">
        <v>53</v>
      </c>
      <c r="C23" s="77" t="s">
        <v>45</v>
      </c>
      <c r="D23" s="92">
        <v>0.3</v>
      </c>
      <c r="E23" s="44">
        <v>10</v>
      </c>
      <c r="F23" s="42">
        <v>40</v>
      </c>
      <c r="G23" s="43">
        <v>20</v>
      </c>
      <c r="H23" s="32">
        <f t="shared" ref="H23:J23" si="9">E23*100/MAX($E$23:$G$23)</f>
        <v>25</v>
      </c>
      <c r="I23" s="33">
        <f t="shared" si="9"/>
        <v>100</v>
      </c>
      <c r="J23" s="34">
        <f t="shared" si="9"/>
        <v>50</v>
      </c>
      <c r="K23" s="32">
        <f t="shared" ref="K23:M23" si="10">H23*$D$23</f>
        <v>7.5</v>
      </c>
      <c r="L23" s="33">
        <f t="shared" si="10"/>
        <v>30</v>
      </c>
      <c r="M23" s="34">
        <f t="shared" si="10"/>
        <v>15</v>
      </c>
      <c r="N23" s="1"/>
      <c r="O23" s="70"/>
      <c r="P23" s="37"/>
      <c r="Q23" s="38"/>
      <c r="R23" s="37"/>
      <c r="S23" s="37"/>
      <c r="T23" s="40"/>
      <c r="U23" s="40"/>
      <c r="V23" s="40"/>
      <c r="W23" s="40"/>
      <c r="X23" s="1"/>
      <c r="Y23" s="1"/>
      <c r="Z23" s="1"/>
      <c r="AA23" s="1"/>
      <c r="AB23" s="1"/>
      <c r="AC23" s="1"/>
    </row>
    <row r="24" spans="1:29" ht="18" thickBot="1" x14ac:dyDescent="0.25">
      <c r="A24" s="1"/>
      <c r="B24" s="150" t="s">
        <v>30</v>
      </c>
      <c r="C24" s="95"/>
      <c r="D24" s="96">
        <f>SUM(D21:D23)</f>
        <v>1</v>
      </c>
      <c r="E24" s="97"/>
      <c r="F24" s="98"/>
      <c r="G24" s="98"/>
      <c r="H24" s="98"/>
      <c r="I24" s="98"/>
      <c r="J24" s="99"/>
      <c r="K24" s="86">
        <f t="shared" ref="K24:M24" si="11">SUM(K21:K23)</f>
        <v>67.5</v>
      </c>
      <c r="L24" s="87">
        <f t="shared" si="11"/>
        <v>67.5</v>
      </c>
      <c r="M24" s="88">
        <f t="shared" si="11"/>
        <v>62.368421052631575</v>
      </c>
      <c r="N24" s="1"/>
      <c r="O24" s="59"/>
      <c r="P24" s="57"/>
      <c r="Q24" s="58"/>
      <c r="R24" s="57"/>
      <c r="S24" s="57"/>
      <c r="T24" s="57"/>
      <c r="U24" s="57"/>
      <c r="V24" s="59"/>
      <c r="W24" s="59"/>
      <c r="X24" s="1"/>
      <c r="Y24" s="1"/>
      <c r="Z24" s="1"/>
      <c r="AA24" s="1"/>
      <c r="AB24" s="1"/>
      <c r="AC24" s="1"/>
    </row>
    <row r="25" spans="1:29" ht="14" x14ac:dyDescent="0.2">
      <c r="A25" s="1"/>
      <c r="B25" s="73"/>
      <c r="C25" s="1"/>
      <c r="D25" s="1"/>
      <c r="E25" s="1"/>
      <c r="F25" s="1"/>
      <c r="G25" s="1"/>
      <c r="H25" s="1"/>
      <c r="I25" s="1"/>
      <c r="J25" s="1"/>
      <c r="K25" s="144" t="s">
        <v>46</v>
      </c>
      <c r="L25" s="1"/>
      <c r="M25" s="1"/>
      <c r="N25" s="1"/>
      <c r="O25" s="1"/>
      <c r="P25" s="1"/>
      <c r="Q25" s="1"/>
      <c r="R25" s="1"/>
      <c r="S25" s="1"/>
      <c r="T25" s="1"/>
      <c r="U25" s="1"/>
      <c r="V25" s="1"/>
      <c r="W25" s="1"/>
      <c r="X25" s="1"/>
      <c r="Y25" s="1"/>
      <c r="Z25" s="1"/>
      <c r="AA25" s="1"/>
      <c r="AB25" s="1"/>
      <c r="AC25" s="1"/>
    </row>
    <row r="26" spans="1:29" ht="14" x14ac:dyDescent="0.2">
      <c r="A26" s="1"/>
      <c r="B26" s="73"/>
      <c r="C26" s="74"/>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ht="14" x14ac:dyDescent="0.2">
      <c r="A27" s="1"/>
      <c r="B27" s="73"/>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spans="1:29"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spans="1:29"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row r="995" spans="1:29"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row>
    <row r="996" spans="1:29"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row>
    <row r="997" spans="1:29"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row>
    <row r="998" spans="1:29"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row>
    <row r="999" spans="1:29"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row>
    <row r="1000" spans="1:29"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row>
  </sheetData>
  <mergeCells count="12">
    <mergeCell ref="V10:W10"/>
    <mergeCell ref="E19:G19"/>
    <mergeCell ref="V19:W19"/>
    <mergeCell ref="H19:J19"/>
    <mergeCell ref="K19:M19"/>
    <mergeCell ref="R19:S19"/>
    <mergeCell ref="T19:U19"/>
    <mergeCell ref="E10:G10"/>
    <mergeCell ref="H10:J10"/>
    <mergeCell ref="K10:M10"/>
    <mergeCell ref="R10:S10"/>
    <mergeCell ref="T10:U10"/>
  </mergeCells>
  <pageMargins left="0.7" right="0.7" top="0.78740157499999996" bottom="0.78740157499999996" header="0" footer="0"/>
  <pageSetup paperSize="9" orientation="portrait"/>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Explications!$G$4:$G$8</xm:f>
          </x14:formula1>
          <xm:sqref>E22:G22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G991"/>
  <sheetViews>
    <sheetView topLeftCell="A3" workbookViewId="0">
      <selection activeCell="S14" sqref="S14"/>
    </sheetView>
  </sheetViews>
  <sheetFormatPr baseColWidth="10" defaultColWidth="12.5" defaultRowHeight="15" customHeight="1" x14ac:dyDescent="0.15"/>
  <cols>
    <col min="1" max="1" width="1.5" customWidth="1"/>
    <col min="2" max="2" width="29.5" customWidth="1"/>
    <col min="3" max="3" width="30.5" customWidth="1"/>
    <col min="4" max="4" width="14.33203125" customWidth="1"/>
    <col min="5" max="5" width="14.1640625" customWidth="1"/>
    <col min="6" max="6" width="13" customWidth="1"/>
    <col min="7" max="7" width="12.83203125" customWidth="1"/>
    <col min="8" max="8" width="10.83203125" customWidth="1"/>
    <col min="9" max="9" width="11.5" customWidth="1"/>
    <col min="10" max="10" width="10.5" customWidth="1"/>
    <col min="11" max="11" width="10.33203125" customWidth="1"/>
    <col min="12" max="12" width="10.6640625" customWidth="1"/>
    <col min="13" max="14" width="10.5" customWidth="1"/>
    <col min="15" max="15" width="11.33203125" customWidth="1"/>
    <col min="16" max="17" width="9.5" customWidth="1"/>
    <col min="18" max="18" width="6.83203125" customWidth="1"/>
    <col min="19" max="19" width="12" customWidth="1"/>
    <col min="20" max="20" width="12.5" customWidth="1"/>
    <col min="21" max="21" width="12" customWidth="1"/>
    <col min="22" max="22" width="10.33203125" customWidth="1"/>
    <col min="23" max="23" width="8.83203125" customWidth="1"/>
    <col min="24" max="26" width="9" customWidth="1"/>
    <col min="27" max="27" width="9.5" customWidth="1"/>
    <col min="28" max="32" width="7.33203125" customWidth="1"/>
    <col min="33" max="33" width="9.5" customWidth="1"/>
  </cols>
  <sheetData>
    <row r="1" spans="1:33" ht="12.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2.75"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2.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12.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2.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33" x14ac:dyDescent="0.2">
      <c r="A6" s="1"/>
      <c r="B6" s="1"/>
      <c r="C6" s="140" t="s">
        <v>100</v>
      </c>
      <c r="E6" s="2"/>
      <c r="J6" s="1"/>
      <c r="K6" s="1"/>
      <c r="L6" s="1"/>
      <c r="M6" s="1"/>
      <c r="N6" s="1"/>
      <c r="O6" s="1"/>
      <c r="P6" s="1"/>
      <c r="Q6" s="1"/>
      <c r="R6" s="1"/>
      <c r="S6" s="4"/>
      <c r="T6" s="1"/>
      <c r="U6" s="1"/>
      <c r="V6" s="1"/>
      <c r="W6" s="1"/>
      <c r="X6" s="1"/>
      <c r="Y6" s="1"/>
      <c r="Z6" s="1"/>
      <c r="AA6" s="1"/>
      <c r="AB6" s="1"/>
      <c r="AC6" s="1"/>
      <c r="AD6" s="1"/>
      <c r="AE6" s="1"/>
      <c r="AF6" s="1"/>
      <c r="AG6" s="1"/>
    </row>
    <row r="7" spans="1:33" ht="12.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22" x14ac:dyDescent="0.2">
      <c r="A8" s="1"/>
      <c r="B8" s="141" t="s">
        <v>101</v>
      </c>
      <c r="C8" s="1"/>
      <c r="D8" s="1"/>
      <c r="E8" s="1"/>
      <c r="F8" s="1"/>
      <c r="G8" s="1"/>
      <c r="H8" s="1"/>
      <c r="I8" s="1"/>
      <c r="J8" s="1"/>
      <c r="K8" s="1"/>
      <c r="L8" s="1"/>
      <c r="M8" s="1"/>
      <c r="N8" s="1"/>
      <c r="O8" s="1"/>
      <c r="P8" s="1"/>
      <c r="Q8" s="1"/>
      <c r="R8" s="1"/>
      <c r="S8" s="4"/>
      <c r="T8" s="1"/>
      <c r="U8" s="1"/>
      <c r="V8" s="1"/>
      <c r="W8" s="1"/>
      <c r="X8" s="1"/>
      <c r="Y8" s="1"/>
      <c r="Z8" s="1"/>
      <c r="AA8" s="1"/>
      <c r="AB8" s="1"/>
      <c r="AC8" s="1"/>
      <c r="AD8" s="1"/>
      <c r="AE8" s="1"/>
      <c r="AF8" s="1"/>
      <c r="AG8" s="1"/>
    </row>
    <row r="9" spans="1:33" ht="3.75" customHeight="1" thickBot="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3" ht="32.25" customHeight="1" thickTop="1" x14ac:dyDescent="0.2">
      <c r="A10" s="1"/>
      <c r="B10" s="161" t="s">
        <v>32</v>
      </c>
      <c r="C10" s="10" t="s">
        <v>17</v>
      </c>
      <c r="D10" s="11" t="s">
        <v>18</v>
      </c>
      <c r="E10" s="172" t="s">
        <v>35</v>
      </c>
      <c r="F10" s="173"/>
      <c r="G10" s="174"/>
      <c r="H10" s="175" t="s">
        <v>23</v>
      </c>
      <c r="I10" s="173"/>
      <c r="J10" s="174"/>
      <c r="K10" s="175" t="s">
        <v>24</v>
      </c>
      <c r="L10" s="173"/>
      <c r="M10" s="176"/>
      <c r="N10" s="1"/>
      <c r="O10" s="13"/>
      <c r="P10" s="14"/>
      <c r="Q10" s="14"/>
      <c r="R10" s="170"/>
      <c r="S10" s="171"/>
      <c r="T10" s="170"/>
      <c r="U10" s="171"/>
      <c r="V10" s="170"/>
      <c r="W10" s="171"/>
      <c r="X10" s="1"/>
      <c r="Y10" s="1"/>
      <c r="Z10" s="1"/>
      <c r="AA10" s="1"/>
      <c r="AB10" s="1"/>
      <c r="AC10" s="1"/>
    </row>
    <row r="11" spans="1:33" ht="18.75" customHeight="1" x14ac:dyDescent="0.2">
      <c r="A11" s="15"/>
      <c r="B11" s="75"/>
      <c r="C11" s="17"/>
      <c r="D11" s="76"/>
      <c r="E11" s="151" t="s">
        <v>21</v>
      </c>
      <c r="F11" s="152" t="s">
        <v>20</v>
      </c>
      <c r="G11" s="153" t="s">
        <v>22</v>
      </c>
      <c r="H11" s="154" t="s">
        <v>21</v>
      </c>
      <c r="I11" s="152" t="s">
        <v>20</v>
      </c>
      <c r="J11" s="153" t="s">
        <v>22</v>
      </c>
      <c r="K11" s="154" t="s">
        <v>21</v>
      </c>
      <c r="L11" s="152" t="s">
        <v>20</v>
      </c>
      <c r="M11" s="153" t="s">
        <v>22</v>
      </c>
      <c r="N11" s="15"/>
      <c r="O11" s="24"/>
      <c r="P11" s="24"/>
      <c r="Q11" s="24"/>
      <c r="R11" s="25"/>
      <c r="S11" s="25"/>
      <c r="T11" s="25"/>
      <c r="U11" s="25"/>
      <c r="V11" s="25"/>
      <c r="W11" s="25"/>
      <c r="X11" s="15"/>
      <c r="Y11" s="15"/>
      <c r="Z11" s="15"/>
      <c r="AA11" s="15"/>
      <c r="AB11" s="15"/>
      <c r="AC11" s="15"/>
      <c r="AD11" s="100"/>
      <c r="AE11" s="100"/>
      <c r="AF11" s="100"/>
      <c r="AG11" s="100"/>
    </row>
    <row r="12" spans="1:33" ht="57.75" customHeight="1" x14ac:dyDescent="0.2">
      <c r="A12" s="1"/>
      <c r="B12" s="101" t="s">
        <v>38</v>
      </c>
      <c r="C12" s="146" t="s">
        <v>55</v>
      </c>
      <c r="D12" s="102">
        <v>0.8</v>
      </c>
      <c r="E12" s="29">
        <v>20000</v>
      </c>
      <c r="F12" s="30">
        <v>24000</v>
      </c>
      <c r="G12" s="31">
        <v>21000</v>
      </c>
      <c r="H12" s="44">
        <f t="shared" ref="H12:J12" si="0">MIN($E$12:$G$12)*100/E12</f>
        <v>100</v>
      </c>
      <c r="I12" s="33">
        <f t="shared" si="0"/>
        <v>83.333333333333329</v>
      </c>
      <c r="J12" s="34">
        <f t="shared" si="0"/>
        <v>95.238095238095241</v>
      </c>
      <c r="K12" s="32">
        <f t="shared" ref="K12:M12" si="1">H12*$D$12</f>
        <v>80</v>
      </c>
      <c r="L12" s="33">
        <f t="shared" si="1"/>
        <v>66.666666666666671</v>
      </c>
      <c r="M12" s="34">
        <f t="shared" si="1"/>
        <v>76.19047619047619</v>
      </c>
      <c r="N12" s="1"/>
      <c r="O12" s="36"/>
      <c r="P12" s="37"/>
      <c r="Q12" s="38"/>
      <c r="R12" s="39"/>
      <c r="S12" s="39"/>
      <c r="T12" s="37"/>
      <c r="U12" s="40"/>
      <c r="V12" s="37"/>
      <c r="W12" s="37"/>
      <c r="X12" s="1"/>
      <c r="Y12" s="1"/>
      <c r="Z12" s="1"/>
      <c r="AA12" s="1"/>
      <c r="AB12" s="1"/>
      <c r="AC12" s="1"/>
    </row>
    <row r="13" spans="1:33" ht="83.25" customHeight="1" x14ac:dyDescent="0.2">
      <c r="A13" s="1"/>
      <c r="B13" s="101" t="s">
        <v>56</v>
      </c>
      <c r="C13" s="146" t="s">
        <v>57</v>
      </c>
      <c r="D13" s="102">
        <v>0.2</v>
      </c>
      <c r="E13" s="103">
        <f>I21</f>
        <v>96.600000000000009</v>
      </c>
      <c r="F13" s="104">
        <f>I22</f>
        <v>22.650000000000002</v>
      </c>
      <c r="G13" s="105">
        <f>I23</f>
        <v>32.47</v>
      </c>
      <c r="H13" s="32">
        <f t="shared" ref="H13:J13" si="2">MIN($E$13:$G$13)*100/E13</f>
        <v>23.447204968944096</v>
      </c>
      <c r="I13" s="33">
        <f t="shared" si="2"/>
        <v>99.999999999999986</v>
      </c>
      <c r="J13" s="34">
        <f t="shared" si="2"/>
        <v>69.756698490914687</v>
      </c>
      <c r="K13" s="32">
        <f t="shared" ref="K13:M13" si="3">H13*$D$13</f>
        <v>4.6894409937888195</v>
      </c>
      <c r="L13" s="33">
        <f t="shared" si="3"/>
        <v>20</v>
      </c>
      <c r="M13" s="34">
        <f t="shared" si="3"/>
        <v>13.951339698182938</v>
      </c>
      <c r="N13" s="1"/>
      <c r="O13" s="36"/>
      <c r="P13" s="46"/>
      <c r="Q13" s="38"/>
      <c r="R13" s="37"/>
      <c r="S13" s="37"/>
      <c r="T13" s="37"/>
      <c r="U13" s="37"/>
      <c r="V13" s="37"/>
      <c r="W13" s="37"/>
      <c r="X13" s="1"/>
      <c r="Y13" s="1"/>
      <c r="Z13" s="1"/>
      <c r="AA13" s="1"/>
      <c r="AB13" s="1"/>
      <c r="AC13" s="1"/>
    </row>
    <row r="14" spans="1:33" ht="17" x14ac:dyDescent="0.2">
      <c r="A14" s="1"/>
      <c r="B14" s="81" t="s">
        <v>1</v>
      </c>
      <c r="C14" s="84"/>
      <c r="D14" s="106">
        <f>SUM(D12:D13)</f>
        <v>1</v>
      </c>
      <c r="E14" s="84"/>
      <c r="F14" s="84"/>
      <c r="G14" s="84"/>
      <c r="H14" s="84"/>
      <c r="I14" s="84"/>
      <c r="J14" s="84"/>
      <c r="K14" s="87">
        <f t="shared" ref="K14:M14" si="4">SUM(K12:K13)</f>
        <v>84.689440993788821</v>
      </c>
      <c r="L14" s="87">
        <f t="shared" si="4"/>
        <v>86.666666666666671</v>
      </c>
      <c r="M14" s="88">
        <f t="shared" si="4"/>
        <v>90.141815888659124</v>
      </c>
      <c r="N14" s="1"/>
      <c r="O14" s="59"/>
      <c r="P14" s="57"/>
      <c r="Q14" s="58"/>
      <c r="R14" s="57"/>
      <c r="S14" s="57"/>
      <c r="T14" s="57"/>
      <c r="U14" s="57"/>
      <c r="V14" s="59"/>
      <c r="W14" s="59"/>
      <c r="X14" s="1"/>
      <c r="Y14" s="1"/>
      <c r="Z14" s="1"/>
      <c r="AA14" s="1"/>
      <c r="AB14" s="1"/>
      <c r="AC14" s="1"/>
    </row>
    <row r="15" spans="1:33" ht="12.75" customHeight="1" x14ac:dyDescent="0.2">
      <c r="A15" s="1"/>
      <c r="B15" s="1"/>
      <c r="C15" s="1"/>
      <c r="D15" s="1"/>
      <c r="E15" s="1"/>
      <c r="F15" s="1"/>
      <c r="G15" s="1"/>
      <c r="H15" s="1"/>
      <c r="I15" s="1"/>
      <c r="J15" s="1"/>
      <c r="K15" s="89" t="s">
        <v>105</v>
      </c>
      <c r="L15" s="1"/>
      <c r="M15" s="1"/>
      <c r="N15" s="1"/>
      <c r="O15" s="1"/>
      <c r="P15" s="1"/>
      <c r="Q15" s="1"/>
      <c r="R15" s="1"/>
      <c r="S15" s="1"/>
      <c r="T15" s="1"/>
      <c r="U15" s="1"/>
      <c r="V15" s="1"/>
      <c r="W15" s="1"/>
      <c r="X15" s="1"/>
      <c r="Y15" s="1"/>
      <c r="Z15" s="1"/>
      <c r="AA15" s="1"/>
      <c r="AB15" s="1"/>
      <c r="AC15" s="1"/>
      <c r="AD15" s="1"/>
      <c r="AE15" s="1"/>
      <c r="AF15" s="1"/>
      <c r="AG15" s="1"/>
    </row>
    <row r="16" spans="1:33" ht="12.75" customHeight="1" x14ac:dyDescent="0.2">
      <c r="A16" s="1"/>
      <c r="B16" s="1"/>
      <c r="C16" s="1"/>
      <c r="D16" s="1"/>
      <c r="E16" s="1"/>
      <c r="F16" s="1"/>
      <c r="G16" s="1"/>
      <c r="H16" s="1"/>
      <c r="I16" s="1"/>
      <c r="J16" s="1"/>
      <c r="L16" s="1"/>
      <c r="M16" s="1"/>
      <c r="N16" s="1"/>
      <c r="O16" s="1"/>
      <c r="P16" s="1"/>
      <c r="Q16" s="1"/>
      <c r="R16" s="1"/>
      <c r="S16" s="1"/>
      <c r="T16" s="1"/>
      <c r="U16" s="1"/>
      <c r="V16" s="1"/>
      <c r="W16" s="1"/>
      <c r="X16" s="1"/>
      <c r="Y16" s="1"/>
      <c r="Z16" s="1"/>
      <c r="AA16" s="1"/>
      <c r="AB16" s="1"/>
      <c r="AC16" s="1"/>
      <c r="AD16" s="1"/>
      <c r="AE16" s="1"/>
      <c r="AF16" s="1"/>
      <c r="AG16" s="1"/>
    </row>
    <row r="17" spans="1:33" ht="20.25" customHeight="1" x14ac:dyDescent="0.2">
      <c r="A17" s="1"/>
      <c r="B17" s="141" t="s">
        <v>58</v>
      </c>
      <c r="C17" s="1"/>
      <c r="D17" s="1"/>
      <c r="E17" s="1"/>
      <c r="F17" s="1"/>
      <c r="G17" s="1"/>
      <c r="H17" s="1"/>
      <c r="I17" s="1"/>
      <c r="J17" s="1"/>
      <c r="K17" s="1"/>
      <c r="L17" s="1"/>
      <c r="M17" s="1"/>
      <c r="N17" s="1"/>
      <c r="O17" s="1"/>
      <c r="P17" s="1"/>
      <c r="Q17" s="1"/>
      <c r="R17" s="1"/>
      <c r="S17" s="4"/>
      <c r="T17" s="1"/>
      <c r="U17" s="1"/>
      <c r="V17" s="1"/>
      <c r="W17" s="1"/>
      <c r="X17" s="1"/>
      <c r="Y17" s="1"/>
      <c r="Z17" s="1"/>
      <c r="AA17" s="1"/>
      <c r="AB17" s="1"/>
      <c r="AC17" s="1"/>
      <c r="AD17" s="1"/>
      <c r="AE17" s="1"/>
      <c r="AF17" s="1"/>
      <c r="AG17" s="1"/>
    </row>
    <row r="18" spans="1:33" ht="3" customHeight="1" x14ac:dyDescent="0.2">
      <c r="A18" s="1"/>
      <c r="B18" s="62"/>
      <c r="C18" s="1"/>
      <c r="D18" s="1"/>
      <c r="E18" s="1"/>
      <c r="F18" s="1"/>
      <c r="G18" s="1"/>
      <c r="H18" s="1"/>
      <c r="I18" s="1"/>
      <c r="J18" s="1"/>
      <c r="K18" s="1"/>
      <c r="L18" s="1"/>
      <c r="M18" s="1"/>
      <c r="N18" s="1"/>
      <c r="O18" s="1"/>
      <c r="P18" s="1"/>
      <c r="Q18" s="1"/>
      <c r="R18" s="1"/>
      <c r="S18" s="4"/>
      <c r="T18" s="1"/>
      <c r="U18" s="1"/>
      <c r="V18" s="1"/>
      <c r="W18" s="1"/>
      <c r="X18" s="1"/>
      <c r="Y18" s="1"/>
      <c r="Z18" s="1"/>
      <c r="AA18" s="1"/>
      <c r="AB18" s="1"/>
      <c r="AC18" s="1"/>
      <c r="AD18" s="1"/>
      <c r="AE18" s="1"/>
      <c r="AF18" s="1"/>
      <c r="AG18" s="1"/>
    </row>
    <row r="19" spans="1:33" ht="57.75" customHeight="1" x14ac:dyDescent="0.2">
      <c r="A19" s="1"/>
      <c r="B19" s="107"/>
      <c r="C19" s="172" t="s">
        <v>62</v>
      </c>
      <c r="D19" s="174"/>
      <c r="E19" s="177" t="s">
        <v>63</v>
      </c>
      <c r="F19" s="174"/>
      <c r="G19" s="162" t="s">
        <v>64</v>
      </c>
      <c r="H19" s="162" t="s">
        <v>103</v>
      </c>
      <c r="I19" s="163" t="s">
        <v>65</v>
      </c>
      <c r="J19" s="1"/>
      <c r="K19" s="1"/>
      <c r="L19" s="1"/>
      <c r="M19" s="1"/>
      <c r="N19" s="1"/>
      <c r="O19" s="1"/>
      <c r="P19" s="1"/>
      <c r="Q19" s="1"/>
      <c r="R19" s="1"/>
      <c r="S19" s="1"/>
      <c r="T19" s="1"/>
      <c r="U19" s="1"/>
      <c r="V19" s="1"/>
      <c r="W19" s="1"/>
      <c r="X19" s="1"/>
      <c r="Y19" s="1"/>
      <c r="Z19" s="1"/>
      <c r="AA19" s="1"/>
      <c r="AB19" s="1"/>
      <c r="AC19" s="1"/>
      <c r="AD19" s="1"/>
      <c r="AE19" s="1"/>
      <c r="AF19" s="1"/>
    </row>
    <row r="20" spans="1:33" ht="34" x14ac:dyDescent="0.2">
      <c r="A20" s="1"/>
      <c r="B20" s="108"/>
      <c r="C20" s="165" t="s">
        <v>68</v>
      </c>
      <c r="D20" s="166" t="s">
        <v>69</v>
      </c>
      <c r="E20" s="165" t="s">
        <v>68</v>
      </c>
      <c r="F20" s="166" t="s">
        <v>69</v>
      </c>
      <c r="G20" s="109"/>
      <c r="H20" s="109"/>
      <c r="I20" s="110"/>
      <c r="J20" s="1"/>
      <c r="K20" s="1"/>
      <c r="L20" s="1"/>
      <c r="M20" s="1"/>
      <c r="N20" s="1"/>
      <c r="O20" s="1"/>
      <c r="P20" s="1"/>
      <c r="Q20" s="1"/>
      <c r="R20" s="1"/>
      <c r="S20" s="1"/>
      <c r="T20" s="1"/>
      <c r="U20" s="1"/>
      <c r="V20" s="1"/>
      <c r="W20" s="1"/>
      <c r="X20" s="1"/>
      <c r="Y20" s="1"/>
      <c r="Z20" s="1"/>
      <c r="AA20" s="1"/>
      <c r="AB20" s="1"/>
      <c r="AC20" s="1"/>
      <c r="AD20" s="1"/>
      <c r="AE20" s="1"/>
      <c r="AF20" s="1"/>
    </row>
    <row r="21" spans="1:33" ht="18.75" customHeight="1" x14ac:dyDescent="0.2">
      <c r="A21" s="1"/>
      <c r="B21" s="155" t="s">
        <v>19</v>
      </c>
      <c r="C21" s="41">
        <v>0.90600000000000003</v>
      </c>
      <c r="D21" s="43">
        <v>0.38200000000000001</v>
      </c>
      <c r="E21" s="111">
        <v>0.5</v>
      </c>
      <c r="F21" s="112">
        <v>0.5</v>
      </c>
      <c r="G21" s="113">
        <v>150</v>
      </c>
      <c r="H21" s="114">
        <v>1</v>
      </c>
      <c r="I21" s="115">
        <f t="shared" ref="I21:I23" si="5">(C21*E21+D21*F21)*G21*H21</f>
        <v>96.600000000000009</v>
      </c>
      <c r="J21" s="1"/>
      <c r="K21" s="1"/>
      <c r="L21" s="1"/>
      <c r="M21" s="1"/>
      <c r="N21" s="1"/>
      <c r="O21" s="1"/>
      <c r="P21" s="1"/>
      <c r="Q21" s="1"/>
      <c r="R21" s="1"/>
      <c r="S21" s="1"/>
      <c r="T21" s="1"/>
      <c r="U21" s="1"/>
      <c r="V21" s="1"/>
      <c r="W21" s="1"/>
      <c r="X21" s="1"/>
      <c r="Y21" s="1"/>
      <c r="Z21" s="1"/>
      <c r="AA21" s="1"/>
      <c r="AB21" s="1"/>
      <c r="AC21" s="1"/>
      <c r="AD21" s="1"/>
      <c r="AE21" s="1"/>
      <c r="AF21" s="1"/>
    </row>
    <row r="22" spans="1:33" ht="21" customHeight="1" x14ac:dyDescent="0.2">
      <c r="A22" s="1"/>
      <c r="B22" s="155" t="s">
        <v>59</v>
      </c>
      <c r="C22" s="41">
        <v>0.90600000000000003</v>
      </c>
      <c r="D22" s="43"/>
      <c r="E22" s="111">
        <v>1</v>
      </c>
      <c r="F22" s="43"/>
      <c r="G22" s="113">
        <v>25</v>
      </c>
      <c r="H22" s="114">
        <v>1</v>
      </c>
      <c r="I22" s="115">
        <f t="shared" si="5"/>
        <v>22.650000000000002</v>
      </c>
      <c r="J22" s="1"/>
      <c r="K22" s="1"/>
      <c r="L22" s="1"/>
      <c r="M22" s="1"/>
      <c r="N22" s="1"/>
      <c r="O22" s="1"/>
      <c r="P22" s="1"/>
      <c r="Q22" s="1"/>
      <c r="R22" s="1"/>
      <c r="S22" s="1"/>
      <c r="T22" s="1"/>
      <c r="U22" s="1"/>
      <c r="V22" s="1"/>
      <c r="W22" s="1"/>
      <c r="X22" s="1"/>
      <c r="Y22" s="1"/>
      <c r="Z22" s="1"/>
      <c r="AA22" s="1"/>
      <c r="AB22" s="1"/>
      <c r="AC22" s="1"/>
      <c r="AD22" s="1"/>
      <c r="AE22" s="1"/>
      <c r="AF22" s="1"/>
    </row>
    <row r="23" spans="1:33" ht="20.25" customHeight="1" x14ac:dyDescent="0.2">
      <c r="A23" s="1"/>
      <c r="B23" s="156" t="s">
        <v>60</v>
      </c>
      <c r="C23" s="116">
        <v>0.38200000000000001</v>
      </c>
      <c r="D23" s="117"/>
      <c r="E23" s="118">
        <v>1</v>
      </c>
      <c r="F23" s="117"/>
      <c r="G23" s="119">
        <v>85</v>
      </c>
      <c r="H23" s="120">
        <v>1</v>
      </c>
      <c r="I23" s="121">
        <f t="shared" si="5"/>
        <v>32.47</v>
      </c>
      <c r="J23" s="1"/>
      <c r="K23" s="1"/>
      <c r="L23" s="1"/>
      <c r="M23" s="1"/>
      <c r="N23" s="1"/>
      <c r="O23" s="1"/>
      <c r="P23" s="1"/>
      <c r="Q23" s="1"/>
      <c r="R23" s="1"/>
      <c r="S23" s="1"/>
      <c r="T23" s="1"/>
      <c r="U23" s="1"/>
      <c r="V23" s="1"/>
      <c r="W23" s="1"/>
      <c r="X23" s="1"/>
      <c r="Y23" s="1"/>
      <c r="Z23" s="1"/>
      <c r="AA23" s="1"/>
      <c r="AB23" s="1"/>
      <c r="AC23" s="1"/>
      <c r="AD23" s="1"/>
      <c r="AE23" s="1"/>
      <c r="AF23" s="1"/>
    </row>
    <row r="24" spans="1:33"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ht="24" customHeight="1" x14ac:dyDescent="0.2">
      <c r="A25" s="1"/>
      <c r="B25" s="141" t="s">
        <v>102</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ht="3" customHeight="1" thickBo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ht="45" customHeight="1" thickTop="1" x14ac:dyDescent="0.2">
      <c r="A27" s="1"/>
      <c r="B27" s="161" t="s">
        <v>32</v>
      </c>
      <c r="C27" s="160" t="s">
        <v>17</v>
      </c>
      <c r="D27" s="159" t="s">
        <v>33</v>
      </c>
      <c r="E27" s="158" t="s">
        <v>34</v>
      </c>
      <c r="F27" s="157" t="s">
        <v>18</v>
      </c>
      <c r="G27" s="177" t="s">
        <v>61</v>
      </c>
      <c r="H27" s="173"/>
      <c r="I27" s="174"/>
      <c r="J27" s="175" t="s">
        <v>23</v>
      </c>
      <c r="K27" s="173"/>
      <c r="L27" s="174"/>
      <c r="M27" s="175" t="s">
        <v>24</v>
      </c>
      <c r="N27" s="173"/>
      <c r="O27" s="176"/>
      <c r="P27" s="1"/>
      <c r="Q27" s="1"/>
      <c r="R27" s="1"/>
      <c r="S27" s="1"/>
      <c r="T27" s="1"/>
      <c r="U27" s="1"/>
      <c r="V27" s="1"/>
      <c r="W27" s="1"/>
      <c r="X27" s="1"/>
      <c r="Y27" s="1"/>
      <c r="Z27" s="1"/>
      <c r="AA27" s="1"/>
      <c r="AB27" s="1"/>
      <c r="AC27" s="1"/>
      <c r="AD27" s="1"/>
      <c r="AE27" s="1"/>
      <c r="AF27" s="1"/>
      <c r="AG27" s="1"/>
    </row>
    <row r="28" spans="1:33" ht="16.5" customHeight="1" x14ac:dyDescent="0.2">
      <c r="A28" s="15"/>
      <c r="B28" s="16"/>
      <c r="C28" s="17"/>
      <c r="D28" s="17"/>
      <c r="E28" s="76"/>
      <c r="F28" s="122"/>
      <c r="G28" s="151" t="s">
        <v>21</v>
      </c>
      <c r="H28" s="152" t="s">
        <v>20</v>
      </c>
      <c r="I28" s="153" t="s">
        <v>22</v>
      </c>
      <c r="J28" s="154" t="s">
        <v>21</v>
      </c>
      <c r="K28" s="152" t="s">
        <v>20</v>
      </c>
      <c r="L28" s="153" t="s">
        <v>22</v>
      </c>
      <c r="M28" s="154" t="s">
        <v>21</v>
      </c>
      <c r="N28" s="152" t="s">
        <v>20</v>
      </c>
      <c r="O28" s="153" t="s">
        <v>22</v>
      </c>
      <c r="P28" s="15"/>
      <c r="Q28" s="15"/>
      <c r="R28" s="15"/>
      <c r="S28" s="15"/>
      <c r="T28" s="15"/>
      <c r="U28" s="15"/>
      <c r="V28" s="15"/>
      <c r="W28" s="15"/>
      <c r="X28" s="15"/>
      <c r="Y28" s="15"/>
      <c r="Z28" s="15"/>
      <c r="AA28" s="15"/>
      <c r="AB28" s="15"/>
      <c r="AC28" s="15"/>
      <c r="AD28" s="15"/>
      <c r="AE28" s="15"/>
      <c r="AF28" s="15"/>
      <c r="AG28" s="15"/>
    </row>
    <row r="29" spans="1:33" ht="44.25" customHeight="1" x14ac:dyDescent="0.2">
      <c r="A29" s="1"/>
      <c r="B29" s="136" t="s">
        <v>38</v>
      </c>
      <c r="C29" s="146" t="s">
        <v>67</v>
      </c>
      <c r="D29" s="123"/>
      <c r="E29" s="124"/>
      <c r="F29" s="92">
        <v>0.8</v>
      </c>
      <c r="G29" s="93">
        <v>20000</v>
      </c>
      <c r="H29" s="30">
        <v>24000</v>
      </c>
      <c r="I29" s="31">
        <v>21000</v>
      </c>
      <c r="J29" s="44">
        <f t="shared" ref="J29:L29" si="6">MIN($E$12:$G$12)*100/G29</f>
        <v>100</v>
      </c>
      <c r="K29" s="33">
        <f t="shared" si="6"/>
        <v>83.333333333333329</v>
      </c>
      <c r="L29" s="34">
        <f t="shared" si="6"/>
        <v>95.238095238095241</v>
      </c>
      <c r="M29" s="32">
        <f t="shared" ref="M29:O29" si="7">J29*$D$12</f>
        <v>80</v>
      </c>
      <c r="N29" s="33">
        <f t="shared" si="7"/>
        <v>66.666666666666671</v>
      </c>
      <c r="O29" s="35">
        <f t="shared" si="7"/>
        <v>76.19047619047619</v>
      </c>
      <c r="P29" s="1"/>
      <c r="Q29" s="1"/>
      <c r="R29" s="1"/>
      <c r="S29" s="1"/>
      <c r="T29" s="1"/>
      <c r="U29" s="1"/>
      <c r="V29" s="1"/>
      <c r="W29" s="1"/>
      <c r="X29" s="1"/>
      <c r="Y29" s="1"/>
      <c r="Z29" s="1"/>
      <c r="AA29" s="1"/>
      <c r="AB29" s="1"/>
      <c r="AC29" s="1"/>
      <c r="AD29" s="1"/>
      <c r="AE29" s="1"/>
      <c r="AF29" s="1"/>
      <c r="AG29" s="1"/>
    </row>
    <row r="30" spans="1:33" ht="208.5" customHeight="1" x14ac:dyDescent="0.2">
      <c r="A30" s="1"/>
      <c r="B30" s="136" t="s">
        <v>66</v>
      </c>
      <c r="C30" s="164" t="s">
        <v>104</v>
      </c>
      <c r="D30" s="33">
        <v>20</v>
      </c>
      <c r="E30" s="125">
        <v>80</v>
      </c>
      <c r="F30" s="92">
        <v>0.2</v>
      </c>
      <c r="G30" s="126">
        <f>I21</f>
        <v>96.600000000000009</v>
      </c>
      <c r="H30" s="104">
        <f>I22</f>
        <v>22.650000000000002</v>
      </c>
      <c r="I30" s="105">
        <f>I23</f>
        <v>32.47</v>
      </c>
      <c r="J30" s="32">
        <f t="shared" ref="J30:L30" si="8">IF(G30&lt;=20,100,IF(G30&gt;=80,0,(80-G30)/60*100))</f>
        <v>0</v>
      </c>
      <c r="K30" s="33">
        <f t="shared" si="8"/>
        <v>95.583333333333314</v>
      </c>
      <c r="L30" s="34">
        <f t="shared" si="8"/>
        <v>79.216666666666669</v>
      </c>
      <c r="M30" s="32">
        <f t="shared" ref="M30:O30" si="9">J30*$D$13</f>
        <v>0</v>
      </c>
      <c r="N30" s="33">
        <f t="shared" si="9"/>
        <v>19.116666666666664</v>
      </c>
      <c r="O30" s="35">
        <f t="shared" si="9"/>
        <v>15.843333333333334</v>
      </c>
      <c r="P30" s="1"/>
      <c r="Q30" s="1"/>
      <c r="R30" s="1"/>
      <c r="S30" s="1"/>
      <c r="T30" s="1"/>
      <c r="U30" s="1"/>
      <c r="V30" s="1"/>
      <c r="W30" s="1"/>
      <c r="X30" s="1"/>
      <c r="Y30" s="1"/>
      <c r="Z30" s="1"/>
      <c r="AA30" s="1"/>
      <c r="AB30" s="1"/>
      <c r="AC30" s="1"/>
      <c r="AD30" s="1"/>
      <c r="AE30" s="1"/>
      <c r="AF30" s="1"/>
      <c r="AG30" s="1"/>
    </row>
    <row r="31" spans="1:33" ht="25.5" customHeight="1" x14ac:dyDescent="0.2">
      <c r="A31" s="1"/>
      <c r="B31" s="138" t="s">
        <v>30</v>
      </c>
      <c r="C31" s="49"/>
      <c r="D31" s="71"/>
      <c r="E31" s="72"/>
      <c r="F31" s="127">
        <f>SUM(F29:F30)</f>
        <v>1</v>
      </c>
      <c r="G31" s="53"/>
      <c r="H31" s="49"/>
      <c r="I31" s="49"/>
      <c r="J31" s="49"/>
      <c r="K31" s="49"/>
      <c r="L31" s="52"/>
      <c r="M31" s="54">
        <f t="shared" ref="M31:O31" si="10">SUM(M29:M30)</f>
        <v>80</v>
      </c>
      <c r="N31" s="55">
        <f t="shared" si="10"/>
        <v>85.783333333333331</v>
      </c>
      <c r="O31" s="56">
        <f t="shared" si="10"/>
        <v>92.033809523809524</v>
      </c>
      <c r="P31" s="1"/>
      <c r="Q31" s="1"/>
      <c r="R31" s="1"/>
      <c r="S31" s="1"/>
      <c r="T31" s="1"/>
      <c r="U31" s="1"/>
      <c r="V31" s="1"/>
      <c r="W31" s="1"/>
      <c r="X31" s="1"/>
      <c r="Y31" s="1"/>
      <c r="Z31" s="1"/>
      <c r="AA31" s="1"/>
      <c r="AB31" s="1"/>
      <c r="AC31" s="1"/>
      <c r="AD31" s="1"/>
      <c r="AE31" s="1"/>
      <c r="AF31" s="1"/>
      <c r="AG31" s="1"/>
    </row>
    <row r="32" spans="1:33" ht="12.75" customHeight="1" x14ac:dyDescent="0.2">
      <c r="A32" s="1"/>
      <c r="B32" s="1"/>
      <c r="C32" s="1"/>
      <c r="D32" s="1"/>
      <c r="E32" s="1"/>
      <c r="F32" s="1"/>
      <c r="G32" s="1"/>
      <c r="H32" s="1"/>
      <c r="I32" s="1"/>
      <c r="J32" s="1"/>
      <c r="K32" s="1"/>
      <c r="L32" s="1"/>
      <c r="M32" s="144" t="s">
        <v>42</v>
      </c>
      <c r="N32" s="1"/>
      <c r="O32" s="1"/>
      <c r="P32" s="1"/>
      <c r="Q32" s="1"/>
      <c r="R32" s="1"/>
      <c r="S32" s="1"/>
      <c r="T32" s="1"/>
      <c r="U32" s="1"/>
      <c r="V32" s="1"/>
      <c r="W32" s="1"/>
      <c r="X32" s="1"/>
      <c r="Y32" s="1"/>
      <c r="Z32" s="1"/>
      <c r="AA32" s="1"/>
      <c r="AB32" s="1"/>
      <c r="AC32" s="1"/>
      <c r="AD32" s="1"/>
      <c r="AE32" s="1"/>
      <c r="AF32" s="1"/>
      <c r="AG32" s="1"/>
    </row>
    <row r="33" spans="1:33"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1:33"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1:33"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1:33"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3"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3"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3"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sheetData>
  <mergeCells count="11">
    <mergeCell ref="G27:I27"/>
    <mergeCell ref="J27:L27"/>
    <mergeCell ref="M27:O27"/>
    <mergeCell ref="E10:G10"/>
    <mergeCell ref="H10:J10"/>
    <mergeCell ref="K10:M10"/>
    <mergeCell ref="R10:S10"/>
    <mergeCell ref="T10:U10"/>
    <mergeCell ref="V10:W10"/>
    <mergeCell ref="C19:D19"/>
    <mergeCell ref="E19:F19"/>
  </mergeCells>
  <pageMargins left="0.7" right="0.7" top="0.78740157499999996" bottom="0.78740157499999996"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8"/>
  <sheetViews>
    <sheetView workbookViewId="0">
      <selection activeCell="C37" sqref="C37"/>
    </sheetView>
  </sheetViews>
  <sheetFormatPr baseColWidth="10" defaultColWidth="12.5" defaultRowHeight="15" customHeight="1" x14ac:dyDescent="0.15"/>
  <cols>
    <col min="1" max="1" width="7.33203125" customWidth="1"/>
    <col min="2" max="2" width="41.33203125" customWidth="1"/>
    <col min="3" max="3" width="95.1640625" customWidth="1"/>
    <col min="4" max="26" width="7.33203125" customWidth="1"/>
  </cols>
  <sheetData>
    <row r="1" spans="1:26" ht="30.75" customHeight="1" x14ac:dyDescent="0.2">
      <c r="A1" s="167" t="s">
        <v>70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spans="1:26" ht="6" customHeight="1" x14ac:dyDescent="0.2">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row>
    <row r="3" spans="1:26" ht="16" x14ac:dyDescent="0.2">
      <c r="A3" s="129" t="s">
        <v>9</v>
      </c>
      <c r="B3" s="178" t="s">
        <v>106</v>
      </c>
      <c r="C3" s="171"/>
      <c r="D3" s="171"/>
      <c r="E3" s="171"/>
      <c r="F3" s="171"/>
      <c r="G3" s="128"/>
      <c r="H3" s="128"/>
      <c r="I3" s="128"/>
      <c r="J3" s="128"/>
      <c r="K3" s="128"/>
      <c r="L3" s="128"/>
      <c r="M3" s="128"/>
      <c r="N3" s="128"/>
      <c r="O3" s="128"/>
      <c r="P3" s="128"/>
      <c r="Q3" s="128"/>
      <c r="R3" s="128"/>
      <c r="S3" s="128"/>
      <c r="T3" s="128"/>
      <c r="U3" s="128"/>
      <c r="V3" s="128"/>
      <c r="W3" s="128"/>
      <c r="X3" s="128"/>
      <c r="Y3" s="128"/>
      <c r="Z3" s="128"/>
    </row>
    <row r="4" spans="1:26" ht="16" x14ac:dyDescent="0.2">
      <c r="A4" s="129"/>
      <c r="B4" s="128" t="s">
        <v>87</v>
      </c>
      <c r="C4" s="168" t="s">
        <v>71</v>
      </c>
      <c r="D4" s="131"/>
      <c r="E4" s="131"/>
      <c r="F4" s="131"/>
      <c r="G4" s="168" t="s">
        <v>49</v>
      </c>
      <c r="H4" s="128"/>
      <c r="I4" s="128"/>
      <c r="J4" s="128"/>
      <c r="K4" s="128"/>
      <c r="L4" s="128"/>
      <c r="M4" s="128"/>
      <c r="N4" s="128"/>
      <c r="O4" s="128"/>
      <c r="P4" s="128"/>
      <c r="Q4" s="128"/>
      <c r="R4" s="128"/>
      <c r="S4" s="128"/>
      <c r="T4" s="128"/>
      <c r="U4" s="128"/>
      <c r="V4" s="128"/>
      <c r="W4" s="128"/>
      <c r="X4" s="128"/>
      <c r="Y4" s="128"/>
      <c r="Z4" s="128"/>
    </row>
    <row r="5" spans="1:26" ht="16" x14ac:dyDescent="0.2">
      <c r="A5" s="129"/>
      <c r="B5" s="128" t="s">
        <v>107</v>
      </c>
      <c r="C5" s="168" t="s">
        <v>72</v>
      </c>
      <c r="D5" s="131"/>
      <c r="E5" s="131"/>
      <c r="F5" s="131"/>
      <c r="G5" s="168" t="s">
        <v>50</v>
      </c>
      <c r="H5" s="128"/>
      <c r="I5" s="128"/>
      <c r="J5" s="128"/>
      <c r="K5" s="128"/>
      <c r="L5" s="128"/>
      <c r="M5" s="128"/>
      <c r="N5" s="128"/>
      <c r="O5" s="128"/>
      <c r="P5" s="128"/>
      <c r="Q5" s="128"/>
      <c r="R5" s="128"/>
      <c r="S5" s="128"/>
      <c r="T5" s="128"/>
      <c r="U5" s="128"/>
      <c r="V5" s="128"/>
      <c r="W5" s="128"/>
      <c r="X5" s="128"/>
      <c r="Y5" s="128"/>
      <c r="Z5" s="128"/>
    </row>
    <row r="6" spans="1:26" ht="16" x14ac:dyDescent="0.2">
      <c r="A6" s="129"/>
      <c r="B6" s="128" t="s">
        <v>108</v>
      </c>
      <c r="C6" s="168" t="s">
        <v>73</v>
      </c>
      <c r="D6" s="131"/>
      <c r="E6" s="131"/>
      <c r="F6" s="131"/>
      <c r="G6" s="168" t="s">
        <v>74</v>
      </c>
      <c r="H6" s="128"/>
      <c r="I6" s="128"/>
      <c r="J6" s="128"/>
      <c r="K6" s="128"/>
      <c r="L6" s="128"/>
      <c r="M6" s="128"/>
      <c r="N6" s="128"/>
      <c r="O6" s="128"/>
      <c r="P6" s="128"/>
      <c r="Q6" s="128"/>
      <c r="R6" s="128"/>
      <c r="S6" s="128"/>
      <c r="T6" s="128"/>
      <c r="U6" s="128"/>
      <c r="V6" s="128"/>
      <c r="W6" s="128"/>
      <c r="X6" s="128"/>
      <c r="Y6" s="128"/>
      <c r="Z6" s="128"/>
    </row>
    <row r="7" spans="1:26" ht="16" x14ac:dyDescent="0.2">
      <c r="A7" s="129"/>
      <c r="B7" s="128" t="s">
        <v>109</v>
      </c>
      <c r="C7" s="168" t="s">
        <v>75</v>
      </c>
      <c r="D7" s="131"/>
      <c r="E7" s="131"/>
      <c r="F7" s="131"/>
      <c r="G7" s="168" t="s">
        <v>76</v>
      </c>
      <c r="H7" s="128"/>
      <c r="I7" s="128"/>
      <c r="J7" s="128"/>
      <c r="K7" s="128"/>
      <c r="L7" s="128"/>
      <c r="M7" s="128"/>
      <c r="N7" s="128"/>
      <c r="O7" s="128"/>
      <c r="P7" s="128"/>
      <c r="Q7" s="128"/>
      <c r="R7" s="128"/>
      <c r="S7" s="128"/>
      <c r="T7" s="128"/>
      <c r="U7" s="128"/>
      <c r="V7" s="128"/>
      <c r="W7" s="128"/>
      <c r="X7" s="128"/>
      <c r="Y7" s="128"/>
      <c r="Z7" s="128"/>
    </row>
    <row r="8" spans="1:26" ht="16" x14ac:dyDescent="0.2">
      <c r="A8" s="129"/>
      <c r="B8" s="128" t="s">
        <v>89</v>
      </c>
      <c r="C8" s="168" t="s">
        <v>77</v>
      </c>
      <c r="D8" s="131"/>
      <c r="E8" s="131"/>
      <c r="F8" s="131"/>
      <c r="G8" s="168" t="s">
        <v>78</v>
      </c>
      <c r="H8" s="128"/>
      <c r="I8" s="128"/>
      <c r="J8" s="128"/>
      <c r="K8" s="128"/>
      <c r="L8" s="128"/>
      <c r="M8" s="128"/>
      <c r="N8" s="128"/>
      <c r="O8" s="128"/>
      <c r="P8" s="128"/>
      <c r="Q8" s="128"/>
      <c r="R8" s="128"/>
      <c r="S8" s="128"/>
      <c r="T8" s="128"/>
      <c r="U8" s="128"/>
      <c r="V8" s="128"/>
      <c r="W8" s="128"/>
      <c r="X8" s="128"/>
      <c r="Y8" s="128"/>
      <c r="Z8" s="128"/>
    </row>
    <row r="9" spans="1:26" ht="6.75" customHeight="1" x14ac:dyDescent="0.2">
      <c r="A9" s="129"/>
      <c r="B9" s="132"/>
      <c r="C9" s="132"/>
      <c r="D9" s="132"/>
      <c r="E9" s="132"/>
      <c r="F9" s="132"/>
      <c r="G9" s="128"/>
      <c r="H9" s="128"/>
      <c r="I9" s="128"/>
      <c r="J9" s="128"/>
      <c r="K9" s="128"/>
      <c r="L9" s="128"/>
      <c r="M9" s="128"/>
      <c r="N9" s="128"/>
      <c r="O9" s="128"/>
      <c r="P9" s="128"/>
      <c r="Q9" s="128"/>
      <c r="R9" s="128"/>
      <c r="S9" s="128"/>
      <c r="T9" s="128"/>
      <c r="U9" s="128"/>
      <c r="V9" s="128"/>
      <c r="W9" s="128"/>
      <c r="X9" s="128"/>
      <c r="Y9" s="128"/>
      <c r="Z9" s="128"/>
    </row>
    <row r="10" spans="1:26" ht="21" customHeight="1" x14ac:dyDescent="0.2">
      <c r="A10" s="129" t="s">
        <v>10</v>
      </c>
      <c r="B10" s="178" t="s">
        <v>79</v>
      </c>
      <c r="C10" s="171"/>
      <c r="D10" s="171"/>
      <c r="E10" s="171"/>
      <c r="F10" s="171"/>
      <c r="G10" s="128"/>
      <c r="H10" s="128"/>
      <c r="I10" s="128"/>
      <c r="J10" s="128"/>
      <c r="K10" s="128"/>
      <c r="L10" s="128"/>
      <c r="M10" s="128"/>
      <c r="N10" s="128"/>
      <c r="O10" s="128"/>
      <c r="P10" s="128"/>
      <c r="Q10" s="128"/>
      <c r="R10" s="128"/>
      <c r="S10" s="128"/>
      <c r="T10" s="128"/>
      <c r="U10" s="128"/>
      <c r="V10" s="128"/>
      <c r="W10" s="128"/>
      <c r="X10" s="128"/>
      <c r="Y10" s="128"/>
      <c r="Z10" s="128"/>
    </row>
    <row r="11" spans="1:26" ht="16" x14ac:dyDescent="0.2">
      <c r="A11" s="133" t="s">
        <v>11</v>
      </c>
      <c r="B11" s="168" t="s">
        <v>110</v>
      </c>
      <c r="C11" s="131"/>
      <c r="D11" s="131"/>
      <c r="E11" s="131"/>
      <c r="F11" s="131"/>
      <c r="G11" s="128"/>
      <c r="H11" s="128"/>
      <c r="I11" s="128"/>
      <c r="J11" s="128"/>
      <c r="K11" s="128"/>
      <c r="L11" s="128"/>
      <c r="M11" s="128"/>
      <c r="N11" s="128"/>
      <c r="O11" s="128"/>
      <c r="P11" s="128"/>
      <c r="Q11" s="128"/>
      <c r="R11" s="128"/>
      <c r="S11" s="128"/>
      <c r="T11" s="128"/>
      <c r="U11" s="128"/>
      <c r="V11" s="128"/>
      <c r="W11" s="128"/>
      <c r="X11" s="128"/>
      <c r="Y11" s="128"/>
      <c r="Z11" s="128"/>
    </row>
    <row r="12" spans="1:26" ht="16" x14ac:dyDescent="0.2">
      <c r="A12" s="129"/>
      <c r="B12" s="168" t="s">
        <v>80</v>
      </c>
      <c r="C12" s="131"/>
      <c r="D12" s="131"/>
      <c r="E12" s="131"/>
      <c r="F12" s="131"/>
      <c r="G12" s="128"/>
      <c r="H12" s="128"/>
      <c r="I12" s="128"/>
      <c r="J12" s="128"/>
      <c r="K12" s="128"/>
      <c r="L12" s="128"/>
      <c r="M12" s="128"/>
      <c r="N12" s="128"/>
      <c r="O12" s="128"/>
      <c r="P12" s="128"/>
      <c r="Q12" s="128"/>
      <c r="R12" s="128"/>
      <c r="S12" s="128"/>
      <c r="T12" s="128"/>
      <c r="U12" s="128"/>
      <c r="V12" s="128"/>
      <c r="W12" s="128"/>
      <c r="X12" s="128"/>
      <c r="Y12" s="128"/>
      <c r="Z12" s="128"/>
    </row>
    <row r="13" spans="1:26" ht="18" customHeight="1" x14ac:dyDescent="0.2">
      <c r="A13" s="133" t="s">
        <v>12</v>
      </c>
      <c r="B13" s="168" t="s">
        <v>111</v>
      </c>
      <c r="C13" s="132"/>
      <c r="D13" s="132"/>
      <c r="E13" s="132"/>
      <c r="F13" s="132"/>
      <c r="G13" s="128"/>
      <c r="H13" s="128"/>
      <c r="I13" s="128"/>
      <c r="J13" s="128"/>
      <c r="K13" s="128"/>
      <c r="L13" s="128"/>
      <c r="M13" s="128"/>
      <c r="N13" s="128"/>
      <c r="O13" s="128"/>
      <c r="P13" s="128"/>
      <c r="Q13" s="128"/>
      <c r="R13" s="128"/>
      <c r="S13" s="128"/>
      <c r="T13" s="128"/>
      <c r="U13" s="128"/>
      <c r="V13" s="128"/>
      <c r="W13" s="128"/>
      <c r="X13" s="128"/>
      <c r="Y13" s="128"/>
      <c r="Z13" s="128"/>
    </row>
    <row r="14" spans="1:26" ht="61.5" customHeight="1" x14ac:dyDescent="0.2">
      <c r="A14" s="129"/>
      <c r="B14" s="169" t="s">
        <v>81</v>
      </c>
      <c r="C14" s="169" t="s">
        <v>85</v>
      </c>
      <c r="E14" s="132"/>
      <c r="F14" s="132"/>
      <c r="G14" s="132"/>
      <c r="H14" s="128"/>
      <c r="I14" s="128"/>
      <c r="J14" s="128"/>
      <c r="K14" s="128"/>
      <c r="L14" s="128"/>
      <c r="M14" s="128"/>
      <c r="N14" s="128"/>
      <c r="O14" s="128"/>
      <c r="P14" s="128"/>
      <c r="Q14" s="128"/>
      <c r="R14" s="128"/>
      <c r="S14" s="128"/>
      <c r="T14" s="128"/>
      <c r="U14" s="128"/>
      <c r="V14" s="128"/>
      <c r="W14" s="128"/>
      <c r="X14" s="128"/>
      <c r="Y14" s="128"/>
      <c r="Z14" s="128"/>
    </row>
    <row r="15" spans="1:26" ht="6" customHeight="1" x14ac:dyDescent="0.2">
      <c r="A15" s="129"/>
      <c r="B15" s="132"/>
      <c r="C15" s="132"/>
      <c r="D15" s="132"/>
      <c r="E15" s="132"/>
      <c r="F15" s="132"/>
      <c r="G15" s="128"/>
      <c r="H15" s="128"/>
      <c r="I15" s="128"/>
      <c r="J15" s="128"/>
      <c r="K15" s="128"/>
      <c r="L15" s="128"/>
      <c r="M15" s="128"/>
      <c r="N15" s="128"/>
      <c r="O15" s="128"/>
      <c r="P15" s="128"/>
      <c r="Q15" s="128"/>
      <c r="R15" s="128"/>
      <c r="S15" s="128"/>
      <c r="T15" s="128"/>
      <c r="U15" s="128"/>
      <c r="V15" s="128"/>
      <c r="W15" s="128"/>
      <c r="X15" s="128"/>
      <c r="Y15" s="128"/>
      <c r="Z15" s="128"/>
    </row>
    <row r="16" spans="1:26" ht="18" customHeight="1" x14ac:dyDescent="0.2">
      <c r="A16" s="129" t="s">
        <v>13</v>
      </c>
      <c r="B16" s="178" t="s">
        <v>82</v>
      </c>
      <c r="C16" s="171"/>
      <c r="D16" s="171"/>
      <c r="E16" s="171"/>
      <c r="F16" s="171"/>
      <c r="G16" s="128"/>
      <c r="H16" s="128"/>
      <c r="I16" s="128"/>
      <c r="J16" s="128"/>
      <c r="K16" s="128"/>
      <c r="L16" s="128"/>
      <c r="M16" s="128"/>
      <c r="N16" s="128"/>
      <c r="O16" s="128"/>
      <c r="P16" s="128"/>
      <c r="Q16" s="128"/>
      <c r="R16" s="128"/>
      <c r="S16" s="128"/>
      <c r="T16" s="128"/>
      <c r="U16" s="128"/>
      <c r="V16" s="128"/>
      <c r="W16" s="128"/>
      <c r="X16" s="128"/>
      <c r="Y16" s="128"/>
      <c r="Z16" s="128"/>
    </row>
    <row r="17" spans="1:26" ht="16" x14ac:dyDescent="0.2">
      <c r="A17" s="133" t="s">
        <v>11</v>
      </c>
      <c r="B17" s="168" t="s">
        <v>110</v>
      </c>
      <c r="C17" s="131"/>
      <c r="D17" s="131"/>
      <c r="E17" s="131"/>
      <c r="F17" s="131"/>
      <c r="G17" s="128"/>
      <c r="H17" s="128"/>
      <c r="I17" s="128"/>
      <c r="J17" s="128"/>
      <c r="K17" s="128"/>
      <c r="L17" s="128"/>
      <c r="M17" s="128"/>
      <c r="N17" s="128"/>
      <c r="O17" s="128"/>
      <c r="P17" s="128"/>
      <c r="Q17" s="128"/>
      <c r="R17" s="128"/>
      <c r="S17" s="128"/>
      <c r="T17" s="128"/>
      <c r="U17" s="128"/>
      <c r="V17" s="128"/>
      <c r="W17" s="128"/>
      <c r="X17" s="128"/>
      <c r="Y17" s="128"/>
      <c r="Z17" s="128"/>
    </row>
    <row r="18" spans="1:26" ht="16" x14ac:dyDescent="0.2">
      <c r="A18" s="129"/>
      <c r="B18" s="168" t="s">
        <v>83</v>
      </c>
      <c r="C18" s="131"/>
      <c r="D18" s="131"/>
      <c r="E18" s="131"/>
      <c r="F18" s="131"/>
      <c r="G18" s="168" t="s">
        <v>91</v>
      </c>
      <c r="H18" s="128"/>
      <c r="I18" s="128"/>
      <c r="J18" s="128"/>
      <c r="K18" s="128"/>
      <c r="L18" s="128"/>
      <c r="M18" s="128"/>
      <c r="N18" s="128"/>
      <c r="O18" s="128"/>
      <c r="P18" s="128"/>
      <c r="Q18" s="128"/>
      <c r="R18" s="128"/>
      <c r="S18" s="128"/>
      <c r="T18" s="128"/>
      <c r="U18" s="128"/>
      <c r="V18" s="128"/>
      <c r="W18" s="128"/>
      <c r="X18" s="128"/>
      <c r="Y18" s="128"/>
      <c r="Z18" s="128"/>
    </row>
    <row r="19" spans="1:26" ht="27.75" customHeight="1" x14ac:dyDescent="0.2">
      <c r="A19" s="133" t="s">
        <v>12</v>
      </c>
      <c r="B19" s="168" t="s">
        <v>111</v>
      </c>
      <c r="C19" s="130"/>
      <c r="D19" s="128"/>
      <c r="E19" s="128"/>
      <c r="F19" s="128"/>
      <c r="G19" s="128"/>
      <c r="H19" s="128"/>
      <c r="I19" s="128"/>
      <c r="J19" s="128"/>
      <c r="K19" s="128"/>
      <c r="L19" s="128"/>
      <c r="M19" s="128"/>
      <c r="N19" s="128"/>
      <c r="O19" s="128"/>
      <c r="P19" s="128"/>
      <c r="Q19" s="128"/>
      <c r="R19" s="128"/>
      <c r="S19" s="128"/>
      <c r="T19" s="128"/>
      <c r="U19" s="128"/>
      <c r="V19" s="128"/>
      <c r="W19" s="128"/>
      <c r="X19" s="128"/>
      <c r="Y19" s="128"/>
      <c r="Z19" s="128"/>
    </row>
    <row r="20" spans="1:26" ht="63.75" customHeight="1" x14ac:dyDescent="0.2">
      <c r="A20" s="133"/>
      <c r="B20" s="169" t="s">
        <v>84</v>
      </c>
      <c r="C20" s="169" t="s">
        <v>86</v>
      </c>
      <c r="D20" s="128"/>
      <c r="E20" s="128"/>
      <c r="F20" s="128"/>
      <c r="G20" s="128"/>
      <c r="H20" s="128"/>
      <c r="I20" s="128"/>
      <c r="J20" s="128"/>
      <c r="K20" s="128"/>
      <c r="L20" s="128"/>
      <c r="M20" s="128"/>
      <c r="N20" s="128"/>
      <c r="O20" s="128"/>
      <c r="P20" s="128"/>
      <c r="Q20" s="128"/>
      <c r="R20" s="128"/>
      <c r="S20" s="128"/>
      <c r="T20" s="128"/>
      <c r="U20" s="128"/>
      <c r="V20" s="128"/>
      <c r="W20" s="128"/>
      <c r="X20" s="128"/>
      <c r="Y20" s="128"/>
      <c r="Z20" s="128"/>
    </row>
    <row r="21" spans="1:26" ht="8.25" customHeight="1" x14ac:dyDescent="0.2">
      <c r="A21" s="133"/>
      <c r="B21" s="132"/>
      <c r="C21" s="132"/>
      <c r="D21" s="128"/>
      <c r="E21" s="128"/>
      <c r="F21" s="128"/>
      <c r="G21" s="128"/>
      <c r="H21" s="128"/>
      <c r="I21" s="128"/>
      <c r="J21" s="128"/>
      <c r="K21" s="128"/>
      <c r="L21" s="128"/>
      <c r="M21" s="128"/>
      <c r="N21" s="128"/>
      <c r="O21" s="128"/>
      <c r="P21" s="128"/>
      <c r="Q21" s="128"/>
      <c r="R21" s="128"/>
      <c r="S21" s="128"/>
      <c r="T21" s="128"/>
      <c r="U21" s="128"/>
      <c r="V21" s="128"/>
      <c r="W21" s="128"/>
      <c r="X21" s="128"/>
      <c r="Y21" s="128"/>
      <c r="Z21" s="128"/>
    </row>
    <row r="22" spans="1:26" ht="31.5" customHeight="1" x14ac:dyDescent="0.2">
      <c r="A22" s="134" t="s">
        <v>14</v>
      </c>
      <c r="B22" s="178" t="s">
        <v>112</v>
      </c>
      <c r="C22" s="171"/>
      <c r="D22" s="128"/>
      <c r="E22" s="128"/>
      <c r="F22" s="128"/>
      <c r="G22" s="168" t="s">
        <v>92</v>
      </c>
      <c r="H22" s="128"/>
      <c r="I22" s="128"/>
      <c r="J22" s="128"/>
      <c r="K22" s="128"/>
      <c r="L22" s="128"/>
      <c r="M22" s="128"/>
      <c r="N22" s="128"/>
      <c r="O22" s="128"/>
      <c r="P22" s="128"/>
      <c r="Q22" s="128"/>
      <c r="R22" s="128"/>
      <c r="S22" s="128"/>
      <c r="T22" s="128"/>
      <c r="U22" s="128"/>
      <c r="V22" s="128"/>
      <c r="W22" s="128"/>
      <c r="X22" s="128"/>
      <c r="Y22" s="128"/>
      <c r="Z22" s="128"/>
    </row>
    <row r="23" spans="1:26" ht="16" x14ac:dyDescent="0.2">
      <c r="A23" s="128"/>
      <c r="B23" s="168" t="s">
        <v>87</v>
      </c>
      <c r="C23" s="168" t="s">
        <v>88</v>
      </c>
      <c r="D23" s="128"/>
      <c r="E23" s="128"/>
      <c r="F23" s="128"/>
      <c r="G23" s="128"/>
      <c r="H23" s="128"/>
      <c r="I23" s="128"/>
      <c r="J23" s="128"/>
      <c r="K23" s="128"/>
      <c r="L23" s="128"/>
      <c r="M23" s="128"/>
      <c r="N23" s="128"/>
      <c r="O23" s="128"/>
      <c r="P23" s="128"/>
      <c r="Q23" s="128"/>
      <c r="R23" s="128"/>
      <c r="S23" s="128"/>
      <c r="T23" s="128"/>
      <c r="U23" s="128"/>
      <c r="V23" s="128"/>
      <c r="W23" s="128"/>
      <c r="X23" s="128"/>
      <c r="Y23" s="128"/>
      <c r="Z23" s="128"/>
    </row>
    <row r="24" spans="1:26" ht="16" x14ac:dyDescent="0.2">
      <c r="A24" s="128"/>
      <c r="B24" s="168" t="s">
        <v>89</v>
      </c>
      <c r="C24" s="168" t="s">
        <v>90</v>
      </c>
      <c r="D24" s="128"/>
      <c r="E24" s="128"/>
      <c r="F24" s="128"/>
      <c r="G24" s="128"/>
      <c r="H24" s="128"/>
      <c r="I24" s="128"/>
      <c r="J24" s="128"/>
      <c r="K24" s="128"/>
      <c r="L24" s="128"/>
      <c r="M24" s="128"/>
      <c r="N24" s="128"/>
      <c r="O24" s="128"/>
      <c r="P24" s="128"/>
      <c r="Q24" s="128"/>
      <c r="R24" s="128"/>
      <c r="S24" s="128"/>
      <c r="T24" s="128"/>
      <c r="U24" s="128"/>
      <c r="V24" s="128"/>
      <c r="W24" s="128"/>
      <c r="X24" s="128"/>
      <c r="Y24" s="128"/>
      <c r="Z24" s="128"/>
    </row>
    <row r="25" spans="1:26" ht="12.75" customHeight="1" x14ac:dyDescent="0.2">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row>
    <row r="26" spans="1:26" ht="12.75" customHeight="1" x14ac:dyDescent="0.2">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row>
    <row r="27" spans="1:26" ht="12.75" customHeight="1" x14ac:dyDescent="0.2">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row>
    <row r="28" spans="1:26" ht="12.75" customHeight="1" x14ac:dyDescent="0.2">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row>
    <row r="29" spans="1:26" ht="12.75" customHeight="1" x14ac:dyDescent="0.2">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row>
    <row r="30" spans="1:26" ht="12.75" customHeight="1" x14ac:dyDescent="0.2">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row>
    <row r="31" spans="1:26" ht="12.75" customHeight="1" x14ac:dyDescent="0.2">
      <c r="A31" s="12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row>
    <row r="32" spans="1:26" ht="12.75" customHeight="1" x14ac:dyDescent="0.2">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row>
    <row r="33" spans="1:26" ht="12.75" customHeight="1" x14ac:dyDescent="0.2">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row>
    <row r="34" spans="1:26" ht="12.75" customHeight="1" x14ac:dyDescent="0.2">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row>
    <row r="35" spans="1:26" ht="12.75" customHeight="1" x14ac:dyDescent="0.2">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row>
    <row r="36" spans="1:26" ht="12.7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row>
    <row r="37" spans="1:26" ht="61" customHeight="1" x14ac:dyDescent="0.2">
      <c r="A37" s="128"/>
      <c r="B37" s="179" t="s">
        <v>113</v>
      </c>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row>
    <row r="38" spans="1:26" ht="12.75" customHeight="1" x14ac:dyDescent="0.2">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row>
    <row r="39" spans="1:26" ht="12.75" customHeight="1" x14ac:dyDescent="0.2">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row>
    <row r="40" spans="1:26" ht="12.75" customHeight="1" x14ac:dyDescent="0.2">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row>
    <row r="41" spans="1:26" ht="12.75" customHeight="1" x14ac:dyDescent="0.2">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row>
    <row r="42" spans="1:26" ht="12.75" customHeight="1" x14ac:dyDescent="0.2">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row>
    <row r="43" spans="1:26" ht="12.75" customHeight="1" x14ac:dyDescent="0.2">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row>
    <row r="44" spans="1:26" ht="12.75" customHeight="1" x14ac:dyDescent="0.2">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row>
    <row r="45" spans="1:26" ht="12.75" customHeight="1" x14ac:dyDescent="0.2">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row>
    <row r="46" spans="1:26" ht="12.75" customHeight="1" x14ac:dyDescent="0.2">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row>
    <row r="47" spans="1:26" ht="12.75" customHeight="1" x14ac:dyDescent="0.2">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row>
    <row r="48" spans="1:26" ht="12.75" customHeight="1" x14ac:dyDescent="0.2">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row>
    <row r="49" spans="1:26" ht="12.75" customHeight="1" x14ac:dyDescent="0.2">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row>
    <row r="50" spans="1:26" ht="12.75" customHeight="1" x14ac:dyDescent="0.2">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row>
    <row r="51" spans="1:26" ht="12.75" customHeight="1" x14ac:dyDescent="0.2">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row>
    <row r="52" spans="1:26" ht="12.75" customHeight="1" x14ac:dyDescent="0.2">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row>
    <row r="53" spans="1:26" ht="12.75" customHeight="1" x14ac:dyDescent="0.2">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row>
    <row r="54" spans="1:26" ht="12.75" customHeight="1" x14ac:dyDescent="0.2">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row>
    <row r="55" spans="1:26" ht="12.75" customHeight="1" x14ac:dyDescent="0.2">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row>
    <row r="56" spans="1:26" ht="12.75" customHeight="1" x14ac:dyDescent="0.2">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row>
    <row r="57" spans="1:26" ht="12.75" customHeight="1" x14ac:dyDescent="0.2">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row>
    <row r="58" spans="1:26" ht="12.75" customHeight="1" x14ac:dyDescent="0.2">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row>
    <row r="59" spans="1:26" ht="12.75" customHeight="1" x14ac:dyDescent="0.2">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row>
    <row r="60" spans="1:26" ht="12.75" customHeight="1" x14ac:dyDescent="0.2">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row>
    <row r="61" spans="1:26" ht="12.75" customHeight="1" x14ac:dyDescent="0.2">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row>
    <row r="62" spans="1:26" ht="12.75" customHeight="1" x14ac:dyDescent="0.2">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row>
    <row r="63" spans="1:26" ht="12.75" customHeight="1" x14ac:dyDescent="0.2">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row>
    <row r="64" spans="1:26" ht="12.75" customHeight="1" x14ac:dyDescent="0.2">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row>
    <row r="65" spans="1:26" ht="12.75" customHeight="1" x14ac:dyDescent="0.2">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row>
    <row r="66" spans="1:26" ht="12.75" customHeight="1" x14ac:dyDescent="0.2">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row>
    <row r="67" spans="1:26" ht="12.75" customHeight="1" x14ac:dyDescent="0.2">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row>
    <row r="68" spans="1:26" ht="12.75" customHeight="1" x14ac:dyDescent="0.2">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row>
    <row r="69" spans="1:26" ht="12.75" customHeight="1" x14ac:dyDescent="0.2">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row>
    <row r="70" spans="1:26" ht="12.75" customHeight="1" x14ac:dyDescent="0.2">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row>
    <row r="71" spans="1:26" ht="12.75" customHeight="1" x14ac:dyDescent="0.2">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row>
    <row r="72" spans="1:26" ht="12.75" customHeight="1" x14ac:dyDescent="0.2">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row>
    <row r="73" spans="1:26" ht="12.75" customHeight="1" x14ac:dyDescent="0.2">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row>
    <row r="74" spans="1:26" ht="12.75" customHeight="1" x14ac:dyDescent="0.2">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row>
    <row r="75" spans="1:26" ht="12.75" customHeight="1" x14ac:dyDescent="0.2">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row>
    <row r="76" spans="1:26" ht="12.75" customHeight="1" x14ac:dyDescent="0.2">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row>
    <row r="77" spans="1:26" ht="12.75" customHeight="1" x14ac:dyDescent="0.2">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row>
    <row r="78" spans="1:26" ht="12.75" customHeight="1" x14ac:dyDescent="0.2">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row>
    <row r="79" spans="1:26" ht="12.75" customHeight="1" x14ac:dyDescent="0.2">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spans="1:26" ht="12.75" customHeight="1" x14ac:dyDescent="0.2">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row>
    <row r="81" spans="1:26" ht="12.75" customHeight="1" x14ac:dyDescent="0.2">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row>
    <row r="82" spans="1:26" ht="12.75" customHeight="1" x14ac:dyDescent="0.2">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row>
    <row r="83" spans="1:26" ht="12.75" customHeight="1" x14ac:dyDescent="0.2">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spans="1:26" ht="12.75" customHeight="1" x14ac:dyDescent="0.2">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spans="1:26" ht="12.75" customHeight="1" x14ac:dyDescent="0.2">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row>
    <row r="86" spans="1:26" ht="12.75" customHeight="1" x14ac:dyDescent="0.2">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row>
    <row r="87" spans="1:26" ht="12.75" customHeight="1" x14ac:dyDescent="0.2">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row>
    <row r="88" spans="1:26" ht="12.75" customHeight="1" x14ac:dyDescent="0.2">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row>
    <row r="89" spans="1:26" ht="12.75" customHeight="1" x14ac:dyDescent="0.2">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row>
    <row r="90" spans="1:26" ht="12.75" customHeight="1" x14ac:dyDescent="0.2">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row>
    <row r="91" spans="1:26" ht="12.75" customHeight="1" x14ac:dyDescent="0.2">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row>
    <row r="92" spans="1:26" ht="12.75" customHeight="1" x14ac:dyDescent="0.2">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row>
    <row r="93" spans="1:26" ht="12.75" customHeight="1" x14ac:dyDescent="0.2">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row>
    <row r="94" spans="1:26" ht="12.75" customHeight="1" x14ac:dyDescent="0.2">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row>
    <row r="95" spans="1:26" ht="12.75" customHeight="1" x14ac:dyDescent="0.2">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row>
    <row r="96" spans="1:26" ht="12.75" customHeight="1" x14ac:dyDescent="0.2">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row>
    <row r="97" spans="1:26" ht="12.75" customHeight="1" x14ac:dyDescent="0.2">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row>
    <row r="98" spans="1:26" ht="12.75" customHeight="1" x14ac:dyDescent="0.2">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row>
    <row r="99" spans="1:26" ht="12.75" customHeight="1" x14ac:dyDescent="0.2">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row>
    <row r="100" spans="1:26" ht="12.75" customHeight="1" x14ac:dyDescent="0.2">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spans="1:26" ht="12.75" customHeight="1" x14ac:dyDescent="0.2">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row>
    <row r="102" spans="1:26" ht="12.75" customHeight="1" x14ac:dyDescent="0.2">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row>
    <row r="103" spans="1:26" ht="12.75" customHeight="1" x14ac:dyDescent="0.2">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row>
    <row r="104" spans="1:26" ht="12.75" customHeight="1" x14ac:dyDescent="0.2">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row>
    <row r="105" spans="1:26" ht="12.75" customHeight="1" x14ac:dyDescent="0.2">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row>
    <row r="106" spans="1:26" ht="12.75" customHeight="1" x14ac:dyDescent="0.2">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spans="1:26" ht="12.75" customHeight="1" x14ac:dyDescent="0.2">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row>
    <row r="108" spans="1:26" ht="12.75" customHeight="1" x14ac:dyDescent="0.2">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row>
    <row r="109" spans="1:26" ht="12.75" customHeight="1" x14ac:dyDescent="0.2">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row>
    <row r="110" spans="1:26" ht="12.75" customHeight="1" x14ac:dyDescent="0.2">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row>
    <row r="111" spans="1:26" ht="12.75" customHeight="1" x14ac:dyDescent="0.2">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row>
    <row r="112" spans="1:26" ht="12.75" customHeight="1" x14ac:dyDescent="0.2">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row>
    <row r="113" spans="1:26" ht="12.75" customHeight="1" x14ac:dyDescent="0.2">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row>
    <row r="114" spans="1:26" ht="12.75" customHeight="1" x14ac:dyDescent="0.2">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row>
    <row r="115" spans="1:26" ht="12.75" customHeight="1" x14ac:dyDescent="0.2">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row>
    <row r="116" spans="1:26" ht="12.75" customHeight="1" x14ac:dyDescent="0.2">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row>
    <row r="117" spans="1:26" ht="12.75" customHeight="1" x14ac:dyDescent="0.2">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row>
    <row r="118" spans="1:26" ht="12.75" customHeight="1" x14ac:dyDescent="0.2">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row>
    <row r="119" spans="1:26" ht="12.75" customHeight="1" x14ac:dyDescent="0.2">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row>
    <row r="120" spans="1:26" ht="12.75" customHeight="1" x14ac:dyDescent="0.2">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spans="1:26" ht="12.75" customHeight="1" x14ac:dyDescent="0.2">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spans="1:26" ht="12.75" customHeight="1" x14ac:dyDescent="0.2">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spans="1:26" ht="12.75" customHeight="1" x14ac:dyDescent="0.2">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spans="1:26" ht="12.75" customHeight="1" x14ac:dyDescent="0.2">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spans="1:26" ht="12.75" customHeight="1" x14ac:dyDescent="0.2">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spans="1:26" ht="12.75" customHeight="1" x14ac:dyDescent="0.2">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spans="1:26" ht="12.75" customHeight="1" x14ac:dyDescent="0.2">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spans="1:26" ht="12.75" customHeight="1" x14ac:dyDescent="0.2">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spans="1:26" ht="12.75" customHeight="1" x14ac:dyDescent="0.2">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spans="1:26" ht="12.75" customHeight="1" x14ac:dyDescent="0.2">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spans="1:26" ht="12.75" customHeight="1" x14ac:dyDescent="0.2">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spans="1:26" ht="12.75" customHeight="1" x14ac:dyDescent="0.2">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spans="1:26" ht="12.75" customHeight="1" x14ac:dyDescent="0.2">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spans="1:26" ht="12.75" customHeight="1" x14ac:dyDescent="0.2">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spans="1:26" ht="12.75" customHeight="1" x14ac:dyDescent="0.2">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spans="1:26" ht="12.75" customHeight="1" x14ac:dyDescent="0.2">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spans="1:26" ht="12.75" customHeight="1" x14ac:dyDescent="0.2">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spans="1:26" ht="12.75" customHeight="1" x14ac:dyDescent="0.2">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spans="1:26" ht="12.75" customHeight="1" x14ac:dyDescent="0.2">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spans="1:26" ht="12.75" customHeight="1" x14ac:dyDescent="0.2">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spans="1:26" ht="12.75" customHeight="1" x14ac:dyDescent="0.2">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spans="1:26" ht="12.75" customHeight="1" x14ac:dyDescent="0.2">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spans="1:26" ht="12.75" customHeight="1" x14ac:dyDescent="0.2">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spans="1:26" ht="12.75" customHeight="1" x14ac:dyDescent="0.2">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spans="1:26" ht="12.75" customHeight="1" x14ac:dyDescent="0.2">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spans="1:26" ht="12.75" customHeight="1" x14ac:dyDescent="0.2">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spans="1:26" ht="12.75" customHeight="1" x14ac:dyDescent="0.2">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spans="1:26" ht="12.75" customHeight="1" x14ac:dyDescent="0.2">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spans="1:26" ht="12.75" customHeight="1" x14ac:dyDescent="0.2">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spans="1:26" ht="12.75" customHeight="1" x14ac:dyDescent="0.2">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spans="1:26" ht="12.75" customHeight="1" x14ac:dyDescent="0.2">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spans="1:26" ht="12.75" customHeight="1" x14ac:dyDescent="0.2">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spans="1:26" ht="12.75" customHeight="1" x14ac:dyDescent="0.2">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spans="1:26" ht="12.75" customHeight="1" x14ac:dyDescent="0.2">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spans="1:26" ht="12.75" customHeight="1" x14ac:dyDescent="0.2">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spans="1:26" ht="12.75" customHeight="1" x14ac:dyDescent="0.2">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spans="1:26" ht="12.75" customHeight="1" x14ac:dyDescent="0.2">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spans="1:26" ht="12.75" customHeight="1" x14ac:dyDescent="0.2">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spans="1:26" ht="12.75" customHeight="1" x14ac:dyDescent="0.2">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spans="1:26" ht="12.75" customHeight="1" x14ac:dyDescent="0.2">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spans="1:26" ht="12.75" customHeight="1" x14ac:dyDescent="0.2">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spans="1:26" ht="12.75" customHeight="1" x14ac:dyDescent="0.2">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spans="1:26" ht="12.75" customHeight="1" x14ac:dyDescent="0.2">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spans="1:26" ht="12.75" customHeight="1" x14ac:dyDescent="0.2">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spans="1:26" ht="12.75" customHeight="1" x14ac:dyDescent="0.2">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spans="1:26" ht="12.75" customHeight="1" x14ac:dyDescent="0.2">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spans="1:26" ht="12.75" customHeight="1" x14ac:dyDescent="0.2">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spans="1:26" ht="12.75" customHeight="1" x14ac:dyDescent="0.2">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spans="1:26" ht="12.75" customHeight="1" x14ac:dyDescent="0.2">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spans="1:26" ht="12.75" customHeight="1" x14ac:dyDescent="0.2">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spans="1:26" ht="12.75" customHeight="1" x14ac:dyDescent="0.2">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spans="1:26" ht="12.75" customHeight="1" x14ac:dyDescent="0.2">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spans="1:26" ht="12.75" customHeight="1" x14ac:dyDescent="0.2">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spans="1:26" ht="12.75" customHeight="1" x14ac:dyDescent="0.2">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spans="1:26" ht="12.75" customHeight="1" x14ac:dyDescent="0.2">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spans="1:26" ht="12.75" customHeight="1" x14ac:dyDescent="0.2">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spans="1:26" ht="12.75" customHeight="1" x14ac:dyDescent="0.2">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spans="1:26" ht="12.75" customHeight="1" x14ac:dyDescent="0.2">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spans="1:26" ht="12.75" customHeight="1" x14ac:dyDescent="0.2">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spans="1:26" ht="12.75" customHeight="1" x14ac:dyDescent="0.2">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spans="1:26" ht="12.75" customHeight="1" x14ac:dyDescent="0.2">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spans="1:26" ht="12.75" customHeight="1" x14ac:dyDescent="0.2">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spans="1:26" ht="12.75" customHeight="1" x14ac:dyDescent="0.2">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spans="1:26" ht="12.75" customHeight="1" x14ac:dyDescent="0.2">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spans="1:26" ht="12.75" customHeight="1" x14ac:dyDescent="0.2">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spans="1:26" ht="12.75" customHeight="1" x14ac:dyDescent="0.2">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spans="1:26" ht="12.75" customHeight="1" x14ac:dyDescent="0.2">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spans="1:26" ht="12.75" customHeight="1" x14ac:dyDescent="0.2">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spans="1:26" ht="12.75" customHeight="1" x14ac:dyDescent="0.2">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spans="1:26" ht="12.75" customHeight="1" x14ac:dyDescent="0.2">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spans="1:26" ht="12.75" customHeight="1" x14ac:dyDescent="0.2">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spans="1:26" ht="12.75" customHeight="1" x14ac:dyDescent="0.2">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spans="1:26" ht="12.75" customHeight="1" x14ac:dyDescent="0.2">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spans="1:26" ht="12.75" customHeight="1" x14ac:dyDescent="0.2">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spans="1:26" ht="12.75" customHeight="1" x14ac:dyDescent="0.2">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spans="1:26" ht="12.75" customHeight="1" x14ac:dyDescent="0.2">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spans="1:26" ht="12.75" customHeight="1" x14ac:dyDescent="0.2">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spans="1:26" ht="12.75" customHeight="1" x14ac:dyDescent="0.2">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spans="1:26" ht="12.75" customHeight="1" x14ac:dyDescent="0.2">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spans="1:26" ht="12.75" customHeight="1" x14ac:dyDescent="0.2">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spans="1:26" ht="12.75" customHeight="1" x14ac:dyDescent="0.2">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spans="1:26" ht="12.75" customHeight="1" x14ac:dyDescent="0.2">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spans="1:26" ht="12.75" customHeight="1" x14ac:dyDescent="0.2">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spans="1:26" ht="12.75" customHeight="1" x14ac:dyDescent="0.2">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spans="1:26" ht="12.75" customHeight="1" x14ac:dyDescent="0.2">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spans="1:26" ht="12.75" customHeight="1" x14ac:dyDescent="0.2">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spans="1:26" ht="12.75" customHeight="1" x14ac:dyDescent="0.2">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spans="1:26" ht="12.75" customHeight="1" x14ac:dyDescent="0.2">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spans="1:26" ht="12.75" customHeight="1" x14ac:dyDescent="0.2">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spans="1:26" ht="12.75" customHeight="1" x14ac:dyDescent="0.2">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spans="1:26" ht="12.75" customHeight="1" x14ac:dyDescent="0.2">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spans="1:26" ht="12.75" customHeight="1" x14ac:dyDescent="0.2">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spans="1:26" ht="12.75" customHeight="1" x14ac:dyDescent="0.2">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spans="1:26" ht="12.75" customHeight="1" x14ac:dyDescent="0.2">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spans="1:26" ht="12.75" customHeight="1" x14ac:dyDescent="0.2">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spans="1:26" ht="12.75" customHeight="1" x14ac:dyDescent="0.2">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spans="1:26" ht="12.75" customHeight="1" x14ac:dyDescent="0.2">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spans="1:26" ht="12.75" customHeight="1" x14ac:dyDescent="0.2">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spans="1:26" ht="12.75" customHeight="1" x14ac:dyDescent="0.2">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spans="1:26" ht="12.75" customHeight="1" x14ac:dyDescent="0.2">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spans="1:26" ht="12.75" customHeight="1" x14ac:dyDescent="0.2">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row>
    <row r="222" spans="1:26" ht="12.75" customHeight="1" x14ac:dyDescent="0.2">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row>
    <row r="223" spans="1:26" ht="12.75" customHeight="1" x14ac:dyDescent="0.2">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row>
    <row r="224" spans="1:26" ht="12.75" customHeight="1" x14ac:dyDescent="0.2">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row>
    <row r="225" spans="1:26" ht="12.75" customHeight="1" x14ac:dyDescent="0.2">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row>
    <row r="226" spans="1:26" ht="12.75" customHeight="1" x14ac:dyDescent="0.2">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row>
    <row r="227" spans="1:26" ht="12.75" customHeight="1" x14ac:dyDescent="0.2">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row>
    <row r="228" spans="1:26" ht="12.75" customHeight="1" x14ac:dyDescent="0.2">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row>
    <row r="229" spans="1:26" ht="12.75" customHeight="1" x14ac:dyDescent="0.2">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row>
    <row r="230" spans="1:26" ht="12.75" customHeight="1" x14ac:dyDescent="0.2">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row>
    <row r="231" spans="1:26" ht="12.75" customHeight="1" x14ac:dyDescent="0.2">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row>
    <row r="232" spans="1:26" ht="12.75" customHeight="1" x14ac:dyDescent="0.2">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row>
    <row r="233" spans="1:26" ht="12.75" customHeight="1" x14ac:dyDescent="0.2">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row>
    <row r="234" spans="1:26" ht="12.75" customHeight="1" x14ac:dyDescent="0.2">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row>
    <row r="235" spans="1:26" ht="12.75" customHeight="1" x14ac:dyDescent="0.2">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row>
    <row r="236" spans="1:26" ht="12.75" customHeight="1" x14ac:dyDescent="0.2">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spans="1:26" ht="12.75" customHeight="1" x14ac:dyDescent="0.2">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row>
    <row r="238" spans="1:26" ht="12.75" customHeight="1" x14ac:dyDescent="0.2">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row>
    <row r="239" spans="1:26" ht="12.75" customHeight="1" x14ac:dyDescent="0.2">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row>
    <row r="240" spans="1:26" ht="12.75" customHeight="1" x14ac:dyDescent="0.2">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row>
    <row r="241" spans="1:26" ht="12.75" customHeight="1" x14ac:dyDescent="0.2">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row>
    <row r="242" spans="1:26" ht="12.75" customHeight="1" x14ac:dyDescent="0.2">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row>
    <row r="243" spans="1:26" ht="12.75" customHeight="1" x14ac:dyDescent="0.2">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row>
    <row r="244" spans="1:26" ht="12.75" customHeight="1" x14ac:dyDescent="0.2">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row>
    <row r="245" spans="1:26" ht="12.75" customHeight="1" x14ac:dyDescent="0.2">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row>
    <row r="246" spans="1:26" ht="12.75" customHeight="1" x14ac:dyDescent="0.2">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row>
    <row r="247" spans="1:26" ht="12.75" customHeight="1" x14ac:dyDescent="0.2">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row>
    <row r="248" spans="1:26" ht="12.75" customHeight="1" x14ac:dyDescent="0.2">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spans="1:26" ht="12.75" customHeight="1" x14ac:dyDescent="0.2">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row>
    <row r="250" spans="1:26" ht="12.75" customHeight="1" x14ac:dyDescent="0.2">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row>
    <row r="251" spans="1:26" ht="12.75" customHeight="1" x14ac:dyDescent="0.2">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row>
    <row r="252" spans="1:26" ht="12.75" customHeight="1" x14ac:dyDescent="0.2">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row>
    <row r="253" spans="1:26" ht="12.75" customHeight="1" x14ac:dyDescent="0.2">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row>
    <row r="254" spans="1:26" ht="12.75" customHeight="1" x14ac:dyDescent="0.2">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row>
    <row r="255" spans="1:26" ht="12.75" customHeight="1" x14ac:dyDescent="0.2">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row>
    <row r="256" spans="1:26" ht="12.75" customHeight="1" x14ac:dyDescent="0.2">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row>
    <row r="257" spans="1:26" ht="12.75" customHeight="1" x14ac:dyDescent="0.2">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row>
    <row r="258" spans="1:26" ht="12.75" customHeight="1" x14ac:dyDescent="0.2">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spans="1:26" ht="12.75" customHeight="1" x14ac:dyDescent="0.2">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row>
    <row r="260" spans="1:26" ht="12.75" customHeight="1" x14ac:dyDescent="0.2">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row>
    <row r="261" spans="1:26" ht="12.75" customHeight="1" x14ac:dyDescent="0.2">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row>
    <row r="262" spans="1:26" ht="12.75" customHeight="1" x14ac:dyDescent="0.2">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row>
    <row r="263" spans="1:26" ht="12.75" customHeight="1" x14ac:dyDescent="0.2">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row>
    <row r="264" spans="1:26" ht="12.75" customHeight="1" x14ac:dyDescent="0.2">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row>
    <row r="265" spans="1:26" ht="12.75" customHeight="1" x14ac:dyDescent="0.2">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row>
    <row r="266" spans="1:26" ht="12.75" customHeight="1" x14ac:dyDescent="0.2">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row>
    <row r="267" spans="1:26" ht="12.75" customHeight="1" x14ac:dyDescent="0.2">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row>
    <row r="268" spans="1:26" ht="12.75" customHeight="1" x14ac:dyDescent="0.2">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row>
    <row r="269" spans="1:26" ht="12.75" customHeight="1" x14ac:dyDescent="0.2">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row>
    <row r="270" spans="1:26" ht="12.75" customHeight="1" x14ac:dyDescent="0.2">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row>
    <row r="271" spans="1:26" ht="12.75" customHeight="1" x14ac:dyDescent="0.2">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row>
    <row r="272" spans="1:26" ht="12.75" customHeight="1" x14ac:dyDescent="0.2">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row>
    <row r="273" spans="1:26" ht="12.75" customHeight="1" x14ac:dyDescent="0.2">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row>
    <row r="274" spans="1:26" ht="12.75" customHeight="1" x14ac:dyDescent="0.2">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row>
    <row r="275" spans="1:26" ht="12.75" customHeight="1" x14ac:dyDescent="0.2">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row>
    <row r="276" spans="1:26" ht="12.75" customHeight="1" x14ac:dyDescent="0.2">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row>
    <row r="277" spans="1:26" ht="12.75" customHeight="1" x14ac:dyDescent="0.2">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row>
    <row r="278" spans="1:26" ht="12.75" customHeight="1" x14ac:dyDescent="0.2">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row>
    <row r="279" spans="1:26" ht="12.75" customHeight="1" x14ac:dyDescent="0.2">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row>
    <row r="280" spans="1:26" ht="12.75" customHeight="1" x14ac:dyDescent="0.2">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row>
    <row r="281" spans="1:26" ht="12.75" customHeight="1" x14ac:dyDescent="0.2">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row>
    <row r="282" spans="1:26" ht="12.75" customHeight="1" x14ac:dyDescent="0.2">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row>
    <row r="283" spans="1:26" ht="12.75" customHeight="1" x14ac:dyDescent="0.2">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row>
    <row r="284" spans="1:26" ht="12.75" customHeight="1" x14ac:dyDescent="0.2">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row>
    <row r="285" spans="1:26" ht="12.75" customHeight="1" x14ac:dyDescent="0.2">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row>
    <row r="286" spans="1:26" ht="12.75" customHeight="1" x14ac:dyDescent="0.2">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row>
    <row r="287" spans="1:26" ht="12.75" customHeight="1" x14ac:dyDescent="0.2">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row>
    <row r="288" spans="1:26" ht="12.75" customHeight="1" x14ac:dyDescent="0.2">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row>
    <row r="289" spans="1:26" ht="12.75" customHeight="1" x14ac:dyDescent="0.2">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row>
    <row r="290" spans="1:26" ht="12.75" customHeight="1" x14ac:dyDescent="0.2">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row>
    <row r="291" spans="1:26" ht="12.75" customHeight="1" x14ac:dyDescent="0.2">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row>
    <row r="292" spans="1:26" ht="12.75" customHeight="1" x14ac:dyDescent="0.2">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row>
    <row r="293" spans="1:26" ht="12.75" customHeight="1" x14ac:dyDescent="0.2">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row>
    <row r="294" spans="1:26" ht="12.75" customHeight="1" x14ac:dyDescent="0.2">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row>
    <row r="295" spans="1:26" ht="12.75" customHeight="1" x14ac:dyDescent="0.2">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row>
    <row r="296" spans="1:26" ht="12.75" customHeight="1" x14ac:dyDescent="0.2">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row>
    <row r="297" spans="1:26" ht="12.75" customHeight="1" x14ac:dyDescent="0.2">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row>
    <row r="298" spans="1:26" ht="12.75" customHeight="1" x14ac:dyDescent="0.2">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row>
    <row r="299" spans="1:26" ht="12.75" customHeight="1" x14ac:dyDescent="0.2">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row>
    <row r="300" spans="1:26" ht="12.75" customHeight="1" x14ac:dyDescent="0.2">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row>
    <row r="301" spans="1:26" ht="12.75" customHeight="1" x14ac:dyDescent="0.2">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row>
    <row r="302" spans="1:26" ht="12.75" customHeight="1" x14ac:dyDescent="0.2">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row>
    <row r="303" spans="1:26" ht="12.75" customHeight="1" x14ac:dyDescent="0.2">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row>
    <row r="304" spans="1:26" ht="12.75" customHeight="1" x14ac:dyDescent="0.2">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row>
    <row r="305" spans="1:26" ht="12.75" customHeight="1" x14ac:dyDescent="0.2">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row>
    <row r="306" spans="1:26" ht="12.75" customHeight="1" x14ac:dyDescent="0.2">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row>
    <row r="307" spans="1:26" ht="12.75" customHeight="1" x14ac:dyDescent="0.2">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row>
    <row r="308" spans="1:26" ht="12.75" customHeight="1" x14ac:dyDescent="0.2">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row>
    <row r="309" spans="1:26" ht="12.75" customHeight="1" x14ac:dyDescent="0.2">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row>
    <row r="310" spans="1:26" ht="12.75" customHeight="1" x14ac:dyDescent="0.2">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row>
    <row r="311" spans="1:26" ht="12.75" customHeight="1" x14ac:dyDescent="0.2">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row>
    <row r="312" spans="1:26" ht="12.75" customHeight="1" x14ac:dyDescent="0.2">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row>
    <row r="313" spans="1:26" ht="12.75" customHeight="1" x14ac:dyDescent="0.2">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row>
    <row r="314" spans="1:26" ht="12.75" customHeight="1" x14ac:dyDescent="0.2">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row>
    <row r="315" spans="1:26" ht="12.75" customHeight="1" x14ac:dyDescent="0.2">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row>
    <row r="316" spans="1:26" ht="12.75" customHeight="1" x14ac:dyDescent="0.2">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row>
    <row r="317" spans="1:26" ht="12.75" customHeight="1" x14ac:dyDescent="0.2">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row>
    <row r="318" spans="1:26" ht="12.75" customHeight="1" x14ac:dyDescent="0.2">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row>
    <row r="319" spans="1:26" ht="12.75" customHeight="1" x14ac:dyDescent="0.2">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row>
    <row r="320" spans="1:26" ht="12.75" customHeight="1" x14ac:dyDescent="0.2">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row>
    <row r="321" spans="1:26" ht="12.75" customHeight="1" x14ac:dyDescent="0.2">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row>
    <row r="322" spans="1:26" ht="12.75" customHeight="1" x14ac:dyDescent="0.2">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row>
    <row r="323" spans="1:26" ht="12.75" customHeight="1" x14ac:dyDescent="0.2">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row>
    <row r="324" spans="1:26" ht="12.75" customHeight="1" x14ac:dyDescent="0.2">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row>
    <row r="325" spans="1:26" ht="12.75" customHeight="1" x14ac:dyDescent="0.2">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row>
    <row r="326" spans="1:26" ht="12.75" customHeight="1" x14ac:dyDescent="0.2">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row>
    <row r="327" spans="1:26" ht="12.75" customHeight="1" x14ac:dyDescent="0.2">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row>
    <row r="328" spans="1:26" ht="12.75" customHeight="1" x14ac:dyDescent="0.2">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row>
    <row r="329" spans="1:26" ht="12.75" customHeight="1" x14ac:dyDescent="0.2">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row>
    <row r="330" spans="1:26" ht="12.75" customHeight="1" x14ac:dyDescent="0.2">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row>
    <row r="331" spans="1:26" ht="12.75" customHeight="1" x14ac:dyDescent="0.2">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row>
    <row r="332" spans="1:26" ht="12.75" customHeight="1" x14ac:dyDescent="0.2">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row>
    <row r="333" spans="1:26" ht="12.75" customHeight="1" x14ac:dyDescent="0.2">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row>
    <row r="334" spans="1:26" ht="12.75" customHeight="1" x14ac:dyDescent="0.2">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row>
    <row r="335" spans="1:26" ht="12.75" customHeight="1" x14ac:dyDescent="0.2">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row>
    <row r="336" spans="1:26" ht="12.75" customHeight="1" x14ac:dyDescent="0.2">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row>
    <row r="337" spans="1:26" ht="12.75" customHeight="1" x14ac:dyDescent="0.2">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row>
    <row r="338" spans="1:26" ht="12.75" customHeight="1" x14ac:dyDescent="0.2">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row>
    <row r="339" spans="1:26" ht="12.75" customHeight="1" x14ac:dyDescent="0.2">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row>
    <row r="340" spans="1:26" ht="12.75" customHeight="1" x14ac:dyDescent="0.2">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row>
    <row r="341" spans="1:26" ht="12.75" customHeight="1" x14ac:dyDescent="0.2">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row>
    <row r="342" spans="1:26" ht="12.75" customHeight="1" x14ac:dyDescent="0.2">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row>
    <row r="343" spans="1:26" ht="12.75" customHeight="1" x14ac:dyDescent="0.2">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row>
    <row r="344" spans="1:26" ht="12.75" customHeight="1" x14ac:dyDescent="0.2">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row>
    <row r="345" spans="1:26" ht="12.75" customHeight="1" x14ac:dyDescent="0.2">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row>
    <row r="346" spans="1:26" ht="12.75" customHeight="1" x14ac:dyDescent="0.2">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row>
    <row r="347" spans="1:26" ht="12.75" customHeight="1" x14ac:dyDescent="0.2">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row>
    <row r="348" spans="1:26" ht="12.75" customHeight="1" x14ac:dyDescent="0.2">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row>
    <row r="349" spans="1:26" ht="12.75" customHeight="1" x14ac:dyDescent="0.2">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row>
    <row r="350" spans="1:26" ht="12.75" customHeight="1" x14ac:dyDescent="0.2">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row>
    <row r="351" spans="1:26" ht="12.75" customHeight="1" x14ac:dyDescent="0.2">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row>
    <row r="352" spans="1:26" ht="12.75" customHeight="1" x14ac:dyDescent="0.2">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row>
    <row r="353" spans="1:26" ht="12.75" customHeight="1" x14ac:dyDescent="0.2">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row>
    <row r="354" spans="1:26" ht="12.75" customHeight="1" x14ac:dyDescent="0.2">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row>
    <row r="355" spans="1:26" ht="12.75" customHeight="1" x14ac:dyDescent="0.2">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row>
    <row r="356" spans="1:26" ht="12.75" customHeight="1" x14ac:dyDescent="0.2">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row>
    <row r="357" spans="1:26" ht="12.75" customHeight="1" x14ac:dyDescent="0.2">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row>
    <row r="358" spans="1:26" ht="12.75" customHeight="1" x14ac:dyDescent="0.2">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row>
    <row r="359" spans="1:26" ht="12.75" customHeight="1" x14ac:dyDescent="0.2">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row>
    <row r="360" spans="1:26" ht="12.75" customHeight="1" x14ac:dyDescent="0.2">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row>
    <row r="361" spans="1:26" ht="12.75" customHeight="1" x14ac:dyDescent="0.2">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row>
    <row r="362" spans="1:26" ht="12.75" customHeight="1" x14ac:dyDescent="0.2">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row>
    <row r="363" spans="1:26" ht="12.75" customHeight="1" x14ac:dyDescent="0.2">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row>
    <row r="364" spans="1:26" ht="12.75" customHeight="1" x14ac:dyDescent="0.2">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row>
    <row r="365" spans="1:26" ht="12.75" customHeight="1" x14ac:dyDescent="0.2">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row>
    <row r="366" spans="1:26" ht="12.75" customHeight="1" x14ac:dyDescent="0.2">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row>
    <row r="367" spans="1:26" ht="12.75" customHeight="1" x14ac:dyDescent="0.2">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row>
    <row r="368" spans="1:26" ht="12.75" customHeight="1" x14ac:dyDescent="0.2">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row>
    <row r="369" spans="1:26" ht="12.75" customHeight="1" x14ac:dyDescent="0.2">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row>
    <row r="370" spans="1:26" ht="12.75" customHeight="1" x14ac:dyDescent="0.2">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row>
    <row r="371" spans="1:26" ht="12.75" customHeight="1" x14ac:dyDescent="0.2">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row>
    <row r="372" spans="1:26" ht="12.75" customHeight="1" x14ac:dyDescent="0.2">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row>
    <row r="373" spans="1:26" ht="12.75" customHeight="1" x14ac:dyDescent="0.2">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row>
    <row r="374" spans="1:26" ht="12.75" customHeight="1" x14ac:dyDescent="0.2">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row>
    <row r="375" spans="1:26" ht="12.75" customHeight="1" x14ac:dyDescent="0.2">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row>
    <row r="376" spans="1:26" ht="12.75" customHeight="1" x14ac:dyDescent="0.2">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row>
    <row r="377" spans="1:26" ht="12.75" customHeight="1" x14ac:dyDescent="0.2">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row>
    <row r="378" spans="1:26" ht="12.75" customHeight="1" x14ac:dyDescent="0.2">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row>
    <row r="379" spans="1:26" ht="12.75" customHeight="1" x14ac:dyDescent="0.2">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row>
    <row r="380" spans="1:26" ht="12.75" customHeight="1" x14ac:dyDescent="0.2">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row>
    <row r="381" spans="1:26" ht="12.75" customHeight="1" x14ac:dyDescent="0.2">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row>
    <row r="382" spans="1:26" ht="12.75" customHeight="1" x14ac:dyDescent="0.2">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row>
    <row r="383" spans="1:26" ht="12.75" customHeight="1" x14ac:dyDescent="0.2">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row>
    <row r="384" spans="1:26" ht="12.75" customHeight="1" x14ac:dyDescent="0.2">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row>
    <row r="385" spans="1:26" ht="12.75" customHeight="1" x14ac:dyDescent="0.2">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row>
    <row r="386" spans="1:26" ht="12.75" customHeight="1" x14ac:dyDescent="0.2">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row>
    <row r="387" spans="1:26" ht="12.75" customHeight="1" x14ac:dyDescent="0.2">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row>
    <row r="388" spans="1:26" ht="12.75" customHeight="1" x14ac:dyDescent="0.2">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row>
    <row r="389" spans="1:26" ht="12.75" customHeight="1" x14ac:dyDescent="0.2">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row>
    <row r="390" spans="1:26" ht="12.75" customHeight="1" x14ac:dyDescent="0.2">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row>
    <row r="391" spans="1:26" ht="12.75" customHeight="1" x14ac:dyDescent="0.2">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row>
    <row r="392" spans="1:26" ht="12.75" customHeight="1" x14ac:dyDescent="0.2">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row>
    <row r="393" spans="1:26" ht="12.75" customHeight="1" x14ac:dyDescent="0.2">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row>
    <row r="394" spans="1:26" ht="12.75" customHeight="1" x14ac:dyDescent="0.2">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row>
    <row r="395" spans="1:26" ht="12.75" customHeight="1" x14ac:dyDescent="0.2">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row>
    <row r="396" spans="1:26" ht="12.75" customHeight="1" x14ac:dyDescent="0.2">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row>
    <row r="397" spans="1:26" ht="12.75" customHeight="1" x14ac:dyDescent="0.2">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row>
    <row r="398" spans="1:26" ht="12.75" customHeight="1" x14ac:dyDescent="0.2">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row>
    <row r="399" spans="1:26" ht="12.75" customHeight="1" x14ac:dyDescent="0.2">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row>
    <row r="400" spans="1:26" ht="12.75" customHeight="1" x14ac:dyDescent="0.2">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row>
    <row r="401" spans="1:26" ht="12.75" customHeight="1" x14ac:dyDescent="0.2">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row>
    <row r="402" spans="1:26" ht="12.75" customHeight="1" x14ac:dyDescent="0.2">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row>
    <row r="403" spans="1:26" ht="12.75" customHeight="1" x14ac:dyDescent="0.2">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row>
    <row r="404" spans="1:26" ht="12.75" customHeight="1" x14ac:dyDescent="0.2">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row>
    <row r="405" spans="1:26" ht="12.75" customHeight="1" x14ac:dyDescent="0.2">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row>
    <row r="406" spans="1:26" ht="12.75" customHeight="1" x14ac:dyDescent="0.2">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row>
    <row r="407" spans="1:26" ht="12.75" customHeight="1" x14ac:dyDescent="0.2">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row>
    <row r="408" spans="1:26" ht="12.75" customHeight="1" x14ac:dyDescent="0.2">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row>
    <row r="409" spans="1:26" ht="12.75" customHeight="1" x14ac:dyDescent="0.2">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row>
    <row r="410" spans="1:26" ht="12.75" customHeight="1" x14ac:dyDescent="0.2">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row>
    <row r="411" spans="1:26" ht="12.75" customHeight="1" x14ac:dyDescent="0.2">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row>
    <row r="412" spans="1:26" ht="12.75" customHeight="1" x14ac:dyDescent="0.2">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row>
    <row r="413" spans="1:26" ht="12.75" customHeight="1" x14ac:dyDescent="0.2">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row>
    <row r="414" spans="1:26" ht="12.75" customHeight="1" x14ac:dyDescent="0.2">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row>
    <row r="415" spans="1:26" ht="12.75" customHeight="1" x14ac:dyDescent="0.2">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row>
    <row r="416" spans="1:26" ht="12.75" customHeight="1" x14ac:dyDescent="0.2">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row>
    <row r="417" spans="1:26" ht="12.75" customHeight="1" x14ac:dyDescent="0.2">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row>
    <row r="418" spans="1:26" ht="12.75" customHeight="1" x14ac:dyDescent="0.2">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row>
    <row r="419" spans="1:26" ht="12.75" customHeight="1" x14ac:dyDescent="0.2">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row>
    <row r="420" spans="1:26" ht="12.75" customHeight="1" x14ac:dyDescent="0.2">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row>
    <row r="421" spans="1:26" ht="12.75" customHeight="1" x14ac:dyDescent="0.2">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row>
    <row r="422" spans="1:26" ht="12.75" customHeight="1" x14ac:dyDescent="0.2">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row>
    <row r="423" spans="1:26" ht="12.75" customHeight="1" x14ac:dyDescent="0.2">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row>
    <row r="424" spans="1:26" ht="12.75" customHeight="1" x14ac:dyDescent="0.2">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row>
    <row r="425" spans="1:26" ht="12.75" customHeight="1" x14ac:dyDescent="0.2">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row>
    <row r="426" spans="1:26" ht="12.75" customHeight="1" x14ac:dyDescent="0.2">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row>
    <row r="427" spans="1:26" ht="12.75" customHeight="1" x14ac:dyDescent="0.2">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row>
    <row r="428" spans="1:26" ht="12.75" customHeight="1" x14ac:dyDescent="0.2">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row>
    <row r="429" spans="1:26" ht="12.75" customHeight="1" x14ac:dyDescent="0.2">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row>
    <row r="430" spans="1:26" ht="12.75" customHeight="1" x14ac:dyDescent="0.2">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row>
    <row r="431" spans="1:26" ht="12.75" customHeight="1" x14ac:dyDescent="0.2">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row>
    <row r="432" spans="1:26" ht="12.75" customHeight="1" x14ac:dyDescent="0.2">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row>
    <row r="433" spans="1:26" ht="12.75" customHeight="1" x14ac:dyDescent="0.2">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row>
    <row r="434" spans="1:26" ht="12.75" customHeight="1" x14ac:dyDescent="0.2">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row>
    <row r="435" spans="1:26" ht="12.75" customHeight="1" x14ac:dyDescent="0.2">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row>
    <row r="436" spans="1:26" ht="12.75" customHeight="1" x14ac:dyDescent="0.2">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row>
    <row r="437" spans="1:26" ht="12.75" customHeight="1" x14ac:dyDescent="0.2">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row>
    <row r="438" spans="1:26" ht="12.75" customHeight="1" x14ac:dyDescent="0.2">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row>
    <row r="439" spans="1:26" ht="12.75" customHeight="1" x14ac:dyDescent="0.2">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row>
    <row r="440" spans="1:26" ht="12.75" customHeight="1" x14ac:dyDescent="0.2">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row>
    <row r="441" spans="1:26" ht="12.75" customHeight="1" x14ac:dyDescent="0.2">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row>
    <row r="442" spans="1:26" ht="12.75" customHeight="1" x14ac:dyDescent="0.2">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row>
    <row r="443" spans="1:26" ht="12.75" customHeight="1" x14ac:dyDescent="0.2">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row>
    <row r="444" spans="1:26" ht="12.75" customHeight="1" x14ac:dyDescent="0.2">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row>
    <row r="445" spans="1:26" ht="12.75" customHeight="1" x14ac:dyDescent="0.2">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row>
    <row r="446" spans="1:26" ht="12.75" customHeight="1" x14ac:dyDescent="0.2">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row>
    <row r="447" spans="1:26" ht="12.75" customHeight="1" x14ac:dyDescent="0.2">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row>
    <row r="448" spans="1:26" ht="12.75" customHeight="1" x14ac:dyDescent="0.2">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row>
    <row r="449" spans="1:26" ht="12.75" customHeight="1" x14ac:dyDescent="0.2">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row>
    <row r="450" spans="1:26" ht="12.75" customHeight="1" x14ac:dyDescent="0.2">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row>
    <row r="451" spans="1:26" ht="12.75" customHeight="1" x14ac:dyDescent="0.2">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row>
    <row r="452" spans="1:26" ht="12.75" customHeight="1" x14ac:dyDescent="0.2">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row>
    <row r="453" spans="1:26" ht="12.75" customHeight="1" x14ac:dyDescent="0.2">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row>
    <row r="454" spans="1:26" ht="12.75" customHeight="1" x14ac:dyDescent="0.2">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row>
    <row r="455" spans="1:26" ht="12.75" customHeight="1" x14ac:dyDescent="0.2">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row>
    <row r="456" spans="1:26" ht="12.75" customHeight="1" x14ac:dyDescent="0.2">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row>
    <row r="457" spans="1:26" ht="12.75" customHeight="1" x14ac:dyDescent="0.2">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row>
    <row r="458" spans="1:26" ht="12.75" customHeight="1" x14ac:dyDescent="0.2">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row>
    <row r="459" spans="1:26" ht="12.75" customHeight="1" x14ac:dyDescent="0.2">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row>
    <row r="460" spans="1:26" ht="12.75" customHeight="1" x14ac:dyDescent="0.2">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row>
    <row r="461" spans="1:26" ht="12.75" customHeight="1" x14ac:dyDescent="0.2">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row>
    <row r="462" spans="1:26" ht="12.75" customHeight="1" x14ac:dyDescent="0.2">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row>
    <row r="463" spans="1:26" ht="12.75" customHeight="1" x14ac:dyDescent="0.2">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row>
    <row r="464" spans="1:26" ht="12.75" customHeight="1" x14ac:dyDescent="0.2">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row>
    <row r="465" spans="1:26" ht="12.75" customHeight="1" x14ac:dyDescent="0.2">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row>
    <row r="466" spans="1:26" ht="12.75" customHeight="1" x14ac:dyDescent="0.2">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row>
    <row r="467" spans="1:26" ht="12.75" customHeight="1" x14ac:dyDescent="0.2">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row>
    <row r="468" spans="1:26" ht="12.75" customHeight="1" x14ac:dyDescent="0.2">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row>
    <row r="469" spans="1:26" ht="12.75" customHeight="1" x14ac:dyDescent="0.2">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row>
    <row r="470" spans="1:26" ht="12.75" customHeight="1" x14ac:dyDescent="0.2">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row>
    <row r="471" spans="1:26" ht="12.75" customHeight="1" x14ac:dyDescent="0.2">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row>
    <row r="472" spans="1:26" ht="12.75" customHeight="1" x14ac:dyDescent="0.2">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row>
    <row r="473" spans="1:26" ht="12.75" customHeight="1" x14ac:dyDescent="0.2">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row>
    <row r="474" spans="1:26" ht="12.75" customHeight="1" x14ac:dyDescent="0.2">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row>
    <row r="475" spans="1:26" ht="12.75" customHeight="1" x14ac:dyDescent="0.2">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row>
    <row r="476" spans="1:26" ht="12.75" customHeight="1" x14ac:dyDescent="0.2">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row>
    <row r="477" spans="1:26" ht="12.75" customHeight="1" x14ac:dyDescent="0.2">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row>
    <row r="478" spans="1:26" ht="12.75" customHeight="1" x14ac:dyDescent="0.2">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row>
    <row r="479" spans="1:26" ht="12.75" customHeight="1" x14ac:dyDescent="0.2">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row>
    <row r="480" spans="1:26" ht="12.75" customHeight="1" x14ac:dyDescent="0.2">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row>
    <row r="481" spans="1:26" ht="12.75" customHeight="1" x14ac:dyDescent="0.2">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row>
    <row r="482" spans="1:26" ht="12.75" customHeight="1" x14ac:dyDescent="0.2">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row>
    <row r="483" spans="1:26" ht="12.75" customHeight="1" x14ac:dyDescent="0.2">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row>
    <row r="484" spans="1:26" ht="12.75" customHeight="1" x14ac:dyDescent="0.2">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row>
    <row r="485" spans="1:26" ht="12.75" customHeight="1" x14ac:dyDescent="0.2">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row>
    <row r="486" spans="1:26" ht="12.75" customHeight="1" x14ac:dyDescent="0.2">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row>
    <row r="487" spans="1:26" ht="12.75" customHeight="1" x14ac:dyDescent="0.2">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row>
    <row r="488" spans="1:26" ht="12.75" customHeight="1" x14ac:dyDescent="0.2">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row>
    <row r="489" spans="1:26" ht="12.75" customHeight="1" x14ac:dyDescent="0.2">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row>
    <row r="490" spans="1:26" ht="12.75" customHeight="1" x14ac:dyDescent="0.2">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row>
    <row r="491" spans="1:26" ht="12.75" customHeight="1" x14ac:dyDescent="0.2">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row>
    <row r="492" spans="1:26" ht="12.75" customHeight="1" x14ac:dyDescent="0.2">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row>
    <row r="493" spans="1:26" ht="12.75" customHeight="1" x14ac:dyDescent="0.2">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row>
    <row r="494" spans="1:26" ht="12.75" customHeight="1" x14ac:dyDescent="0.2">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row>
    <row r="495" spans="1:26" ht="12.75" customHeight="1" x14ac:dyDescent="0.2">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row>
    <row r="496" spans="1:26" ht="12.75" customHeight="1" x14ac:dyDescent="0.2">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row>
    <row r="497" spans="1:26" ht="12.75" customHeight="1" x14ac:dyDescent="0.2">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row>
    <row r="498" spans="1:26" ht="12.75" customHeight="1" x14ac:dyDescent="0.2">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row>
    <row r="499" spans="1:26" ht="12.75" customHeight="1" x14ac:dyDescent="0.2">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row>
    <row r="500" spans="1:26" ht="12.75" customHeight="1" x14ac:dyDescent="0.2">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row>
    <row r="501" spans="1:26" ht="12.75" customHeight="1" x14ac:dyDescent="0.2">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row>
    <row r="502" spans="1:26" ht="12.75" customHeight="1" x14ac:dyDescent="0.2">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row>
    <row r="503" spans="1:26" ht="12.75" customHeight="1" x14ac:dyDescent="0.2">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row>
    <row r="504" spans="1:26" ht="12.75" customHeight="1" x14ac:dyDescent="0.2">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row>
    <row r="505" spans="1:26" ht="12.75" customHeight="1" x14ac:dyDescent="0.2">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row>
    <row r="506" spans="1:26" ht="12.75" customHeight="1" x14ac:dyDescent="0.2">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row>
    <row r="507" spans="1:26" ht="12.75" customHeight="1" x14ac:dyDescent="0.2">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row>
    <row r="508" spans="1:26" ht="12.75" customHeight="1" x14ac:dyDescent="0.2">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row>
    <row r="509" spans="1:26" ht="12.75" customHeight="1" x14ac:dyDescent="0.2">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row>
    <row r="510" spans="1:26" ht="12.75" customHeight="1" x14ac:dyDescent="0.2">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row>
    <row r="511" spans="1:26" ht="12.75" customHeight="1" x14ac:dyDescent="0.2">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row>
    <row r="512" spans="1:26" ht="12.75" customHeight="1" x14ac:dyDescent="0.2">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row>
    <row r="513" spans="1:26" ht="12.75" customHeight="1" x14ac:dyDescent="0.2">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row>
    <row r="514" spans="1:26" ht="12.75" customHeight="1" x14ac:dyDescent="0.2">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row>
    <row r="515" spans="1:26" ht="12.75" customHeight="1" x14ac:dyDescent="0.2">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row>
    <row r="516" spans="1:26" ht="12.75" customHeight="1" x14ac:dyDescent="0.2">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row>
    <row r="517" spans="1:26" ht="12.75" customHeight="1" x14ac:dyDescent="0.2">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row>
    <row r="518" spans="1:26" ht="12.75" customHeight="1" x14ac:dyDescent="0.2">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row>
    <row r="519" spans="1:26" ht="12.75" customHeight="1" x14ac:dyDescent="0.2">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row>
    <row r="520" spans="1:26" ht="12.75" customHeight="1" x14ac:dyDescent="0.2">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row>
    <row r="521" spans="1:26" ht="12.75" customHeight="1" x14ac:dyDescent="0.2">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row>
    <row r="522" spans="1:26" ht="12.75" customHeight="1" x14ac:dyDescent="0.2">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row>
    <row r="523" spans="1:26" ht="12.75" customHeight="1" x14ac:dyDescent="0.2">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row>
    <row r="524" spans="1:26" ht="12.75" customHeight="1" x14ac:dyDescent="0.2">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row>
    <row r="525" spans="1:26" ht="12.75" customHeight="1" x14ac:dyDescent="0.2">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row>
    <row r="526" spans="1:26" ht="12.75" customHeight="1" x14ac:dyDescent="0.2">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row>
    <row r="527" spans="1:26" ht="12.75" customHeight="1" x14ac:dyDescent="0.2">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row>
    <row r="528" spans="1:26" ht="12.75" customHeight="1" x14ac:dyDescent="0.2">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row>
    <row r="529" spans="1:26" ht="12.75" customHeight="1" x14ac:dyDescent="0.2">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row>
    <row r="530" spans="1:26" ht="12.75" customHeight="1" x14ac:dyDescent="0.2">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row>
    <row r="531" spans="1:26" ht="12.75" customHeight="1" x14ac:dyDescent="0.2">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row>
    <row r="532" spans="1:26" ht="12.75" customHeight="1" x14ac:dyDescent="0.2">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row>
    <row r="533" spans="1:26" ht="12.75" customHeight="1" x14ac:dyDescent="0.2">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row>
    <row r="534" spans="1:26" ht="12.75" customHeight="1" x14ac:dyDescent="0.2">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row>
    <row r="535" spans="1:26" ht="12.75" customHeight="1" x14ac:dyDescent="0.2">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row>
    <row r="536" spans="1:26" ht="12.75" customHeight="1" x14ac:dyDescent="0.2">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row>
    <row r="537" spans="1:26" ht="12.75" customHeight="1" x14ac:dyDescent="0.2">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row>
    <row r="538" spans="1:26" ht="12.75" customHeight="1" x14ac:dyDescent="0.2">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row>
    <row r="539" spans="1:26" ht="12.75" customHeight="1" x14ac:dyDescent="0.2">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row>
    <row r="540" spans="1:26" ht="12.75" customHeight="1" x14ac:dyDescent="0.2">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row>
    <row r="541" spans="1:26" ht="12.75" customHeight="1" x14ac:dyDescent="0.2">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row>
    <row r="542" spans="1:26" ht="12.75" customHeight="1" x14ac:dyDescent="0.2">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row>
    <row r="543" spans="1:26" ht="12.75" customHeight="1" x14ac:dyDescent="0.2">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row>
    <row r="544" spans="1:26" ht="12.75" customHeight="1" x14ac:dyDescent="0.2">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row>
    <row r="545" spans="1:26" ht="12.75" customHeight="1" x14ac:dyDescent="0.2">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row>
    <row r="546" spans="1:26" ht="12.75" customHeight="1" x14ac:dyDescent="0.2">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row>
    <row r="547" spans="1:26" ht="12.75" customHeight="1" x14ac:dyDescent="0.2">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row>
    <row r="548" spans="1:26" ht="12.75" customHeight="1" x14ac:dyDescent="0.2">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row>
    <row r="549" spans="1:26" ht="12.75" customHeight="1" x14ac:dyDescent="0.2">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row>
    <row r="550" spans="1:26" ht="12.75" customHeight="1" x14ac:dyDescent="0.2">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row>
    <row r="551" spans="1:26" ht="12.75" customHeight="1" x14ac:dyDescent="0.2">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row>
    <row r="552" spans="1:26" ht="12.75" customHeight="1" x14ac:dyDescent="0.2">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row>
    <row r="553" spans="1:26" ht="12.75" customHeight="1" x14ac:dyDescent="0.2">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row>
    <row r="554" spans="1:26" ht="12.75" customHeight="1" x14ac:dyDescent="0.2">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row>
    <row r="555" spans="1:26" ht="12.75" customHeight="1" x14ac:dyDescent="0.2">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row>
    <row r="556" spans="1:26" ht="12.75" customHeight="1" x14ac:dyDescent="0.2">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row>
    <row r="557" spans="1:26" ht="12.75" customHeight="1" x14ac:dyDescent="0.2">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row>
    <row r="558" spans="1:26" ht="12.75" customHeight="1" x14ac:dyDescent="0.2">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row>
    <row r="559" spans="1:26" ht="12.75" customHeight="1" x14ac:dyDescent="0.2">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row>
    <row r="560" spans="1:26" ht="12.75" customHeight="1" x14ac:dyDescent="0.2">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row>
    <row r="561" spans="1:26" ht="12.75" customHeight="1" x14ac:dyDescent="0.2">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row>
    <row r="562" spans="1:26" ht="12.75" customHeight="1" x14ac:dyDescent="0.2">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row>
    <row r="563" spans="1:26" ht="12.75" customHeight="1" x14ac:dyDescent="0.2">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row>
    <row r="564" spans="1:26" ht="12.75" customHeight="1" x14ac:dyDescent="0.2">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row>
    <row r="565" spans="1:26" ht="12.75" customHeight="1" x14ac:dyDescent="0.2">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row>
    <row r="566" spans="1:26" ht="12.75" customHeight="1" x14ac:dyDescent="0.2">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row>
    <row r="567" spans="1:26" ht="12.75" customHeight="1" x14ac:dyDescent="0.2">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row>
    <row r="568" spans="1:26" ht="12.75" customHeight="1" x14ac:dyDescent="0.2">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row>
    <row r="569" spans="1:26" ht="12.75" customHeight="1" x14ac:dyDescent="0.2">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row>
    <row r="570" spans="1:26" ht="12.75" customHeight="1" x14ac:dyDescent="0.2">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row>
    <row r="571" spans="1:26" ht="12.75" customHeight="1" x14ac:dyDescent="0.2">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row>
    <row r="572" spans="1:26" ht="12.75" customHeight="1" x14ac:dyDescent="0.2">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row>
    <row r="573" spans="1:26" ht="12.75" customHeight="1" x14ac:dyDescent="0.2">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row>
    <row r="574" spans="1:26" ht="12.75" customHeight="1" x14ac:dyDescent="0.2">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row>
    <row r="575" spans="1:26" ht="12.75" customHeight="1" x14ac:dyDescent="0.2">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row>
    <row r="576" spans="1:26" ht="12.75" customHeight="1" x14ac:dyDescent="0.2">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row>
    <row r="577" spans="1:26" ht="12.75" customHeight="1" x14ac:dyDescent="0.2">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row>
    <row r="578" spans="1:26" ht="12.75" customHeight="1" x14ac:dyDescent="0.2">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row>
    <row r="579" spans="1:26" ht="12.75" customHeight="1" x14ac:dyDescent="0.2">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row>
    <row r="580" spans="1:26" ht="12.75" customHeight="1" x14ac:dyDescent="0.2">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row>
    <row r="581" spans="1:26" ht="12.75" customHeight="1" x14ac:dyDescent="0.2">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row>
    <row r="582" spans="1:26" ht="12.75" customHeight="1" x14ac:dyDescent="0.2">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row>
    <row r="583" spans="1:26" ht="12.75" customHeight="1" x14ac:dyDescent="0.2">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row>
    <row r="584" spans="1:26" ht="12.75" customHeight="1" x14ac:dyDescent="0.2">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row>
    <row r="585" spans="1:26" ht="12.75" customHeight="1" x14ac:dyDescent="0.2">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row>
    <row r="586" spans="1:26" ht="12.75" customHeight="1" x14ac:dyDescent="0.2">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row>
    <row r="587" spans="1:26" ht="12.75" customHeight="1" x14ac:dyDescent="0.2">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row>
    <row r="588" spans="1:26" ht="12.75" customHeight="1" x14ac:dyDescent="0.2">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row>
    <row r="589" spans="1:26" ht="12.75" customHeight="1" x14ac:dyDescent="0.2">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row>
    <row r="590" spans="1:26" ht="12.75" customHeight="1" x14ac:dyDescent="0.2">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row>
    <row r="591" spans="1:26" ht="12.75" customHeight="1" x14ac:dyDescent="0.2">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row>
    <row r="592" spans="1:26" ht="12.75" customHeight="1" x14ac:dyDescent="0.2">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row>
    <row r="593" spans="1:26" ht="12.75" customHeight="1" x14ac:dyDescent="0.2">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row>
    <row r="594" spans="1:26" ht="12.75" customHeight="1" x14ac:dyDescent="0.2">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row>
    <row r="595" spans="1:26" ht="12.75" customHeight="1" x14ac:dyDescent="0.2">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row>
    <row r="596" spans="1:26" ht="12.75" customHeight="1" x14ac:dyDescent="0.2">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row>
    <row r="597" spans="1:26" ht="12.75" customHeight="1" x14ac:dyDescent="0.2">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row>
    <row r="598" spans="1:26" ht="12.75" customHeight="1" x14ac:dyDescent="0.2">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row>
    <row r="599" spans="1:26" ht="12.75" customHeight="1" x14ac:dyDescent="0.2">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row>
    <row r="600" spans="1:26" ht="12.75" customHeight="1" x14ac:dyDescent="0.2">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row>
    <row r="601" spans="1:26" ht="12.75" customHeight="1" x14ac:dyDescent="0.2">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row>
    <row r="602" spans="1:26" ht="12.75" customHeight="1" x14ac:dyDescent="0.2">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row>
    <row r="603" spans="1:26" ht="12.75" customHeight="1" x14ac:dyDescent="0.2">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row>
    <row r="604" spans="1:26" ht="12.75" customHeight="1" x14ac:dyDescent="0.2">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row>
    <row r="605" spans="1:26" ht="12.75" customHeight="1" x14ac:dyDescent="0.2">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row>
    <row r="606" spans="1:26" ht="12.75" customHeight="1" x14ac:dyDescent="0.2">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row>
    <row r="607" spans="1:26" ht="12.75" customHeight="1" x14ac:dyDescent="0.2">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row>
    <row r="608" spans="1:26" ht="12.75" customHeight="1" x14ac:dyDescent="0.2">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row>
    <row r="609" spans="1:26" ht="12.75" customHeight="1" x14ac:dyDescent="0.2">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row>
    <row r="610" spans="1:26" ht="12.75" customHeight="1" x14ac:dyDescent="0.2">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row>
    <row r="611" spans="1:26" ht="12.75" customHeight="1" x14ac:dyDescent="0.2">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row>
    <row r="612" spans="1:26" ht="12.75" customHeight="1" x14ac:dyDescent="0.2">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row>
    <row r="613" spans="1:26" ht="12.75" customHeight="1" x14ac:dyDescent="0.2">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row>
    <row r="614" spans="1:26" ht="12.75" customHeight="1" x14ac:dyDescent="0.2">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row>
    <row r="615" spans="1:26" ht="12.75" customHeight="1" x14ac:dyDescent="0.2">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row>
    <row r="616" spans="1:26" ht="12.75" customHeight="1" x14ac:dyDescent="0.2">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row>
    <row r="617" spans="1:26" ht="12.75" customHeight="1" x14ac:dyDescent="0.2">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row>
    <row r="618" spans="1:26" ht="12.75" customHeight="1" x14ac:dyDescent="0.2">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row>
    <row r="619" spans="1:26" ht="12.75" customHeight="1" x14ac:dyDescent="0.2">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row>
    <row r="620" spans="1:26" ht="12.75" customHeight="1" x14ac:dyDescent="0.2">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row>
    <row r="621" spans="1:26" ht="12.75" customHeight="1" x14ac:dyDescent="0.2">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row>
    <row r="622" spans="1:26" ht="12.75" customHeight="1" x14ac:dyDescent="0.2">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row>
    <row r="623" spans="1:26" ht="12.75" customHeight="1" x14ac:dyDescent="0.2">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row>
    <row r="624" spans="1:26" ht="12.75" customHeight="1" x14ac:dyDescent="0.2">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row>
    <row r="625" spans="1:26" ht="12.75" customHeight="1" x14ac:dyDescent="0.2">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row>
    <row r="626" spans="1:26" ht="12.75" customHeight="1" x14ac:dyDescent="0.2">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row>
    <row r="627" spans="1:26" ht="12.75" customHeight="1" x14ac:dyDescent="0.2">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row>
    <row r="628" spans="1:26" ht="12.75" customHeight="1" x14ac:dyDescent="0.2">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row>
    <row r="629" spans="1:26" ht="12.75" customHeight="1" x14ac:dyDescent="0.2">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row>
    <row r="630" spans="1:26" ht="12.75" customHeight="1" x14ac:dyDescent="0.2">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row>
    <row r="631" spans="1:26" ht="12.75" customHeight="1" x14ac:dyDescent="0.2">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row>
    <row r="632" spans="1:26" ht="12.75" customHeight="1" x14ac:dyDescent="0.2">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row>
    <row r="633" spans="1:26" ht="12.75" customHeight="1" x14ac:dyDescent="0.2">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row>
    <row r="634" spans="1:26" ht="12.75" customHeight="1" x14ac:dyDescent="0.2">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row>
    <row r="635" spans="1:26" ht="12.75" customHeight="1" x14ac:dyDescent="0.2">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row>
    <row r="636" spans="1:26" ht="12.75" customHeight="1" x14ac:dyDescent="0.2">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row>
    <row r="637" spans="1:26" ht="12.75" customHeight="1" x14ac:dyDescent="0.2">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row>
    <row r="638" spans="1:26" ht="12.75" customHeight="1" x14ac:dyDescent="0.2">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row>
    <row r="639" spans="1:26" ht="12.75" customHeight="1" x14ac:dyDescent="0.2">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row>
    <row r="640" spans="1:26" ht="12.75" customHeight="1" x14ac:dyDescent="0.2">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row>
    <row r="641" spans="1:26" ht="12.75" customHeight="1" x14ac:dyDescent="0.2">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row>
    <row r="642" spans="1:26" ht="12.75" customHeight="1" x14ac:dyDescent="0.2">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row>
    <row r="643" spans="1:26" ht="12.75" customHeight="1" x14ac:dyDescent="0.2">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row>
    <row r="644" spans="1:26" ht="12.75" customHeight="1" x14ac:dyDescent="0.2">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row>
    <row r="645" spans="1:26" ht="12.75" customHeight="1" x14ac:dyDescent="0.2">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row>
    <row r="646" spans="1:26" ht="12.75" customHeight="1" x14ac:dyDescent="0.2">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row>
    <row r="647" spans="1:26" ht="12.75" customHeight="1" x14ac:dyDescent="0.2">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row>
    <row r="648" spans="1:26" ht="12.75" customHeight="1" x14ac:dyDescent="0.2">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row>
    <row r="649" spans="1:26" ht="12.75" customHeight="1" x14ac:dyDescent="0.2">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row>
    <row r="650" spans="1:26" ht="12.75" customHeight="1" x14ac:dyDescent="0.2">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row>
    <row r="651" spans="1:26" ht="12.75" customHeight="1" x14ac:dyDescent="0.2">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row>
    <row r="652" spans="1:26" ht="12.75" customHeight="1" x14ac:dyDescent="0.2">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row>
    <row r="653" spans="1:26" ht="12.75" customHeight="1" x14ac:dyDescent="0.2">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row>
    <row r="654" spans="1:26" ht="12.75" customHeight="1" x14ac:dyDescent="0.2">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row>
    <row r="655" spans="1:26" ht="12.75" customHeight="1" x14ac:dyDescent="0.2">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row>
    <row r="656" spans="1:26" ht="12.75" customHeight="1" x14ac:dyDescent="0.2">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row>
    <row r="657" spans="1:26" ht="12.75" customHeight="1" x14ac:dyDescent="0.2">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row>
    <row r="658" spans="1:26" ht="12.75" customHeight="1" x14ac:dyDescent="0.2">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row>
    <row r="659" spans="1:26" ht="12.75" customHeight="1" x14ac:dyDescent="0.2">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row>
    <row r="660" spans="1:26" ht="12.75" customHeight="1" x14ac:dyDescent="0.2">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row>
    <row r="661" spans="1:26" ht="12.75" customHeight="1" x14ac:dyDescent="0.2">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row>
    <row r="662" spans="1:26" ht="12.75" customHeight="1" x14ac:dyDescent="0.2">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row>
    <row r="663" spans="1:26" ht="12.75" customHeight="1" x14ac:dyDescent="0.2">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row>
    <row r="664" spans="1:26" ht="12.75" customHeight="1" x14ac:dyDescent="0.2">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row>
    <row r="665" spans="1:26" ht="12.75" customHeight="1" x14ac:dyDescent="0.2">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row>
    <row r="666" spans="1:26" ht="12.75" customHeight="1" x14ac:dyDescent="0.2">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row>
    <row r="667" spans="1:26" ht="12.75" customHeight="1" x14ac:dyDescent="0.2">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row>
    <row r="668" spans="1:26" ht="12.75" customHeight="1" x14ac:dyDescent="0.2">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row>
    <row r="669" spans="1:26" ht="12.75" customHeight="1" x14ac:dyDescent="0.2">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row>
    <row r="670" spans="1:26" ht="12.75" customHeight="1" x14ac:dyDescent="0.2">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row>
    <row r="671" spans="1:26" ht="12.75" customHeight="1" x14ac:dyDescent="0.2">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row>
    <row r="672" spans="1:26" ht="12.75" customHeight="1" x14ac:dyDescent="0.2">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row>
    <row r="673" spans="1:26" ht="12.75" customHeight="1" x14ac:dyDescent="0.2">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row>
    <row r="674" spans="1:26" ht="12.75" customHeight="1" x14ac:dyDescent="0.2">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row>
    <row r="675" spans="1:26" ht="12.75" customHeight="1" x14ac:dyDescent="0.2">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row>
    <row r="676" spans="1:26" ht="12.75" customHeight="1" x14ac:dyDescent="0.2">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row>
    <row r="677" spans="1:26" ht="12.75" customHeight="1" x14ac:dyDescent="0.2">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row>
    <row r="678" spans="1:26" ht="12.75" customHeight="1" x14ac:dyDescent="0.2">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row>
    <row r="679" spans="1:26" ht="12.75" customHeight="1" x14ac:dyDescent="0.2">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row>
    <row r="680" spans="1:26" ht="12.75" customHeight="1" x14ac:dyDescent="0.2">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row>
    <row r="681" spans="1:26" ht="12.75" customHeight="1" x14ac:dyDescent="0.2">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row>
    <row r="682" spans="1:26" ht="12.75" customHeight="1" x14ac:dyDescent="0.2">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row>
    <row r="683" spans="1:26" ht="12.75" customHeight="1" x14ac:dyDescent="0.2">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row>
    <row r="684" spans="1:26" ht="12.75" customHeight="1" x14ac:dyDescent="0.2">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row>
    <row r="685" spans="1:26" ht="12.75" customHeight="1" x14ac:dyDescent="0.2">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row>
    <row r="686" spans="1:26" ht="12.75" customHeight="1" x14ac:dyDescent="0.2">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row>
    <row r="687" spans="1:26" ht="12.75" customHeight="1" x14ac:dyDescent="0.2">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row>
    <row r="688" spans="1:26" ht="12.75" customHeight="1" x14ac:dyDescent="0.2">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row>
    <row r="689" spans="1:26" ht="12.75" customHeight="1" x14ac:dyDescent="0.2">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row>
    <row r="690" spans="1:26" ht="12.75" customHeight="1" x14ac:dyDescent="0.2">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row>
    <row r="691" spans="1:26" ht="12.75" customHeight="1" x14ac:dyDescent="0.2">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row>
    <row r="692" spans="1:26" ht="12.75" customHeight="1" x14ac:dyDescent="0.2">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row>
    <row r="693" spans="1:26" ht="12.75" customHeight="1" x14ac:dyDescent="0.2">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row>
    <row r="694" spans="1:26" ht="12.75" customHeight="1" x14ac:dyDescent="0.2">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row>
    <row r="695" spans="1:26" ht="12.75" customHeight="1" x14ac:dyDescent="0.2">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row>
    <row r="696" spans="1:26" ht="12.75" customHeight="1" x14ac:dyDescent="0.2">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row>
    <row r="697" spans="1:26" ht="12.75" customHeight="1" x14ac:dyDescent="0.2">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row>
    <row r="698" spans="1:26" ht="12.75" customHeight="1" x14ac:dyDescent="0.2">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row>
    <row r="699" spans="1:26" ht="12.75" customHeight="1" x14ac:dyDescent="0.2">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row>
    <row r="700" spans="1:26" ht="12.75" customHeight="1" x14ac:dyDescent="0.2">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row>
    <row r="701" spans="1:26" ht="12.75" customHeight="1" x14ac:dyDescent="0.2">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row>
    <row r="702" spans="1:26" ht="12.75" customHeight="1" x14ac:dyDescent="0.2">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row>
    <row r="703" spans="1:26" ht="12.75" customHeight="1" x14ac:dyDescent="0.2">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row>
    <row r="704" spans="1:26" ht="12.75" customHeight="1" x14ac:dyDescent="0.2">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row>
    <row r="705" spans="1:26" ht="12.75" customHeight="1" x14ac:dyDescent="0.2">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row>
    <row r="706" spans="1:26" ht="12.75" customHeight="1" x14ac:dyDescent="0.2">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row>
    <row r="707" spans="1:26" ht="12.75" customHeight="1" x14ac:dyDescent="0.2">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row>
    <row r="708" spans="1:26" ht="12.75" customHeight="1" x14ac:dyDescent="0.2">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row>
    <row r="709" spans="1:26" ht="12.75" customHeight="1" x14ac:dyDescent="0.2">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row>
    <row r="710" spans="1:26" ht="12.75" customHeight="1" x14ac:dyDescent="0.2">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row>
    <row r="711" spans="1:26" ht="12.75" customHeight="1" x14ac:dyDescent="0.2">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row>
    <row r="712" spans="1:26" ht="12.75" customHeight="1" x14ac:dyDescent="0.2">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row>
    <row r="713" spans="1:26" ht="12.75" customHeight="1" x14ac:dyDescent="0.2">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row>
    <row r="714" spans="1:26" ht="12.75" customHeight="1" x14ac:dyDescent="0.2">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row>
    <row r="715" spans="1:26" ht="12.75" customHeight="1" x14ac:dyDescent="0.2">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row>
    <row r="716" spans="1:26" ht="12.75" customHeight="1" x14ac:dyDescent="0.2">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row>
    <row r="717" spans="1:26" ht="12.75" customHeight="1" x14ac:dyDescent="0.2">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row>
    <row r="718" spans="1:26" ht="12.75" customHeight="1" x14ac:dyDescent="0.2">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row>
    <row r="719" spans="1:26" ht="12.75" customHeight="1" x14ac:dyDescent="0.2">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row>
    <row r="720" spans="1:26" ht="12.75" customHeight="1" x14ac:dyDescent="0.2">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row>
    <row r="721" spans="1:26" ht="12.75" customHeight="1" x14ac:dyDescent="0.2">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row>
    <row r="722" spans="1:26" ht="12.75" customHeight="1" x14ac:dyDescent="0.2">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row>
    <row r="723" spans="1:26" ht="12.75" customHeight="1" x14ac:dyDescent="0.2">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row>
    <row r="724" spans="1:26" ht="12.75" customHeight="1" x14ac:dyDescent="0.2">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row>
    <row r="725" spans="1:26" ht="12.75" customHeight="1" x14ac:dyDescent="0.2">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row>
    <row r="726" spans="1:26" ht="12.75" customHeight="1" x14ac:dyDescent="0.2">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row>
    <row r="727" spans="1:26" ht="12.75" customHeight="1" x14ac:dyDescent="0.2">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row>
    <row r="728" spans="1:26" ht="12.75" customHeight="1" x14ac:dyDescent="0.2">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row>
    <row r="729" spans="1:26" ht="12.75" customHeight="1" x14ac:dyDescent="0.2">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row>
    <row r="730" spans="1:26" ht="12.75" customHeight="1" x14ac:dyDescent="0.2">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row>
    <row r="731" spans="1:26" ht="12.75" customHeight="1" x14ac:dyDescent="0.2">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row>
    <row r="732" spans="1:26" ht="12.75" customHeight="1" x14ac:dyDescent="0.2">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row>
    <row r="733" spans="1:26" ht="12.75" customHeight="1" x14ac:dyDescent="0.2">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row>
    <row r="734" spans="1:26" ht="12.75" customHeight="1" x14ac:dyDescent="0.2">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row>
    <row r="735" spans="1:26" ht="12.75" customHeight="1" x14ac:dyDescent="0.2">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row>
    <row r="736" spans="1:26" ht="12.75" customHeight="1" x14ac:dyDescent="0.2">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row>
    <row r="737" spans="1:26" ht="12.75" customHeight="1" x14ac:dyDescent="0.2">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row>
    <row r="738" spans="1:26" ht="12.75" customHeight="1" x14ac:dyDescent="0.2">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row>
    <row r="739" spans="1:26" ht="12.75" customHeight="1" x14ac:dyDescent="0.2">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row>
    <row r="740" spans="1:26" ht="12.75" customHeight="1" x14ac:dyDescent="0.2">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row>
    <row r="741" spans="1:26" ht="12.75" customHeight="1" x14ac:dyDescent="0.2">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row>
    <row r="742" spans="1:26" ht="12.75" customHeight="1" x14ac:dyDescent="0.2">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row>
    <row r="743" spans="1:26" ht="12.75" customHeight="1" x14ac:dyDescent="0.2">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row>
    <row r="744" spans="1:26" ht="12.75" customHeight="1" x14ac:dyDescent="0.2">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row>
    <row r="745" spans="1:26" ht="12.75" customHeight="1" x14ac:dyDescent="0.2">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row>
    <row r="746" spans="1:26" ht="12.75" customHeight="1" x14ac:dyDescent="0.2">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row>
    <row r="747" spans="1:26" ht="12.75" customHeight="1" x14ac:dyDescent="0.2">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row>
    <row r="748" spans="1:26" ht="12.75" customHeight="1" x14ac:dyDescent="0.2">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row>
    <row r="749" spans="1:26" ht="12.75" customHeight="1" x14ac:dyDescent="0.2">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row>
    <row r="750" spans="1:26" ht="12.75" customHeight="1" x14ac:dyDescent="0.2">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row>
    <row r="751" spans="1:26" ht="12.75" customHeight="1" x14ac:dyDescent="0.2">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row>
    <row r="752" spans="1:26" ht="12.75" customHeight="1" x14ac:dyDescent="0.2">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row>
    <row r="753" spans="1:26" ht="12.75" customHeight="1" x14ac:dyDescent="0.2">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row>
    <row r="754" spans="1:26" ht="12.75" customHeight="1" x14ac:dyDescent="0.2">
      <c r="A754" s="128"/>
      <c r="B754" s="128"/>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row>
    <row r="755" spans="1:26" ht="12.75" customHeight="1" x14ac:dyDescent="0.2">
      <c r="A755" s="128"/>
      <c r="B755" s="128"/>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row>
    <row r="756" spans="1:26" ht="12.75" customHeight="1" x14ac:dyDescent="0.2">
      <c r="A756" s="128"/>
      <c r="B756" s="128"/>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row>
    <row r="757" spans="1:26" ht="12.75" customHeight="1" x14ac:dyDescent="0.2">
      <c r="A757" s="128"/>
      <c r="B757" s="128"/>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row>
    <row r="758" spans="1:26" ht="12.75" customHeight="1" x14ac:dyDescent="0.2">
      <c r="A758" s="128"/>
      <c r="B758" s="128"/>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row>
    <row r="759" spans="1:26" ht="12.75" customHeight="1" x14ac:dyDescent="0.2">
      <c r="A759" s="128"/>
      <c r="B759" s="128"/>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row>
    <row r="760" spans="1:26" ht="12.75" customHeight="1" x14ac:dyDescent="0.2">
      <c r="A760" s="128"/>
      <c r="B760" s="128"/>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row>
    <row r="761" spans="1:26" ht="12.75" customHeight="1" x14ac:dyDescent="0.2">
      <c r="A761" s="128"/>
      <c r="B761" s="128"/>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row>
    <row r="762" spans="1:26" ht="12.75" customHeight="1" x14ac:dyDescent="0.2">
      <c r="A762" s="128"/>
      <c r="B762" s="128"/>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row>
    <row r="763" spans="1:26" ht="12.75" customHeight="1" x14ac:dyDescent="0.2">
      <c r="A763" s="128"/>
      <c r="B763" s="128"/>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row>
    <row r="764" spans="1:26" ht="12.75" customHeight="1" x14ac:dyDescent="0.2">
      <c r="A764" s="128"/>
      <c r="B764" s="128"/>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row>
    <row r="765" spans="1:26" ht="12.75" customHeight="1" x14ac:dyDescent="0.2">
      <c r="A765" s="128"/>
      <c r="B765" s="128"/>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row>
    <row r="766" spans="1:26" ht="12.75" customHeight="1" x14ac:dyDescent="0.2">
      <c r="A766" s="128"/>
      <c r="B766" s="128"/>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row>
    <row r="767" spans="1:26" ht="12.75" customHeight="1" x14ac:dyDescent="0.2">
      <c r="A767" s="128"/>
      <c r="B767" s="128"/>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row>
    <row r="768" spans="1:26" ht="12.75" customHeight="1" x14ac:dyDescent="0.2">
      <c r="A768" s="128"/>
      <c r="B768" s="128"/>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row>
    <row r="769" spans="1:26" ht="12.75" customHeight="1" x14ac:dyDescent="0.2">
      <c r="A769" s="128"/>
      <c r="B769" s="128"/>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row>
    <row r="770" spans="1:26" ht="12.75" customHeight="1" x14ac:dyDescent="0.2">
      <c r="A770" s="128"/>
      <c r="B770" s="128"/>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row>
    <row r="771" spans="1:26" ht="12.75" customHeight="1" x14ac:dyDescent="0.2">
      <c r="A771" s="128"/>
      <c r="B771" s="128"/>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row>
    <row r="772" spans="1:26" ht="12.75" customHeight="1" x14ac:dyDescent="0.2">
      <c r="A772" s="128"/>
      <c r="B772" s="128"/>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row>
    <row r="773" spans="1:26" ht="12.75" customHeight="1" x14ac:dyDescent="0.2">
      <c r="A773" s="128"/>
      <c r="B773" s="128"/>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row>
    <row r="774" spans="1:26" ht="12.75" customHeight="1" x14ac:dyDescent="0.2">
      <c r="A774" s="128"/>
      <c r="B774" s="128"/>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row>
    <row r="775" spans="1:26" ht="12.75" customHeight="1" x14ac:dyDescent="0.2">
      <c r="A775" s="128"/>
      <c r="B775" s="128"/>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row>
    <row r="776" spans="1:26" ht="12.75" customHeight="1" x14ac:dyDescent="0.2">
      <c r="A776" s="128"/>
      <c r="B776" s="128"/>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row>
    <row r="777" spans="1:26" ht="12.75" customHeight="1" x14ac:dyDescent="0.2">
      <c r="A777" s="128"/>
      <c r="B777" s="128"/>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row>
    <row r="778" spans="1:26" ht="12.75" customHeight="1" x14ac:dyDescent="0.2">
      <c r="A778" s="128"/>
      <c r="B778" s="128"/>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row>
    <row r="779" spans="1:26" ht="12.75" customHeight="1" x14ac:dyDescent="0.2">
      <c r="A779" s="128"/>
      <c r="B779" s="128"/>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row>
    <row r="780" spans="1:26" ht="12.75" customHeight="1" x14ac:dyDescent="0.2">
      <c r="A780" s="128"/>
      <c r="B780" s="128"/>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row>
    <row r="781" spans="1:26" ht="12.75" customHeight="1" x14ac:dyDescent="0.2">
      <c r="A781" s="128"/>
      <c r="B781" s="128"/>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row>
    <row r="782" spans="1:26" ht="12.75" customHeight="1" x14ac:dyDescent="0.2">
      <c r="A782" s="128"/>
      <c r="B782" s="128"/>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row>
    <row r="783" spans="1:26" ht="12.75" customHeight="1" x14ac:dyDescent="0.2">
      <c r="A783" s="128"/>
      <c r="B783" s="128"/>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row>
    <row r="784" spans="1:26" ht="12.75" customHeight="1" x14ac:dyDescent="0.2">
      <c r="A784" s="128"/>
      <c r="B784" s="128"/>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row>
    <row r="785" spans="1:26" ht="12.75" customHeight="1" x14ac:dyDescent="0.2">
      <c r="A785" s="128"/>
      <c r="B785" s="128"/>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row>
    <row r="786" spans="1:26" ht="12.75" customHeight="1" x14ac:dyDescent="0.2">
      <c r="A786" s="128"/>
      <c r="B786" s="128"/>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row>
    <row r="787" spans="1:26" ht="12.75" customHeight="1" x14ac:dyDescent="0.2">
      <c r="A787" s="128"/>
      <c r="B787" s="128"/>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row>
    <row r="788" spans="1:26" ht="12.75" customHeight="1" x14ac:dyDescent="0.2">
      <c r="A788" s="128"/>
      <c r="B788" s="128"/>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row>
    <row r="789" spans="1:26" ht="12.75" customHeight="1" x14ac:dyDescent="0.2">
      <c r="A789" s="128"/>
      <c r="B789" s="128"/>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row>
    <row r="790" spans="1:26" ht="12.75" customHeight="1" x14ac:dyDescent="0.2">
      <c r="A790" s="128"/>
      <c r="B790" s="128"/>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row>
    <row r="791" spans="1:26" ht="12.75" customHeight="1" x14ac:dyDescent="0.2">
      <c r="A791" s="128"/>
      <c r="B791" s="128"/>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row>
    <row r="792" spans="1:26" ht="12.75" customHeight="1" x14ac:dyDescent="0.2">
      <c r="A792" s="128"/>
      <c r="B792" s="128"/>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row>
    <row r="793" spans="1:26" ht="12.75" customHeight="1" x14ac:dyDescent="0.2">
      <c r="A793" s="128"/>
      <c r="B793" s="128"/>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row>
    <row r="794" spans="1:26" ht="12.75" customHeight="1" x14ac:dyDescent="0.2">
      <c r="A794" s="128"/>
      <c r="B794" s="128"/>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row>
    <row r="795" spans="1:26" ht="12.75" customHeight="1" x14ac:dyDescent="0.2">
      <c r="A795" s="128"/>
      <c r="B795" s="128"/>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row>
    <row r="796" spans="1:26" ht="12.75" customHeight="1" x14ac:dyDescent="0.2">
      <c r="A796" s="128"/>
      <c r="B796" s="128"/>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row>
    <row r="797" spans="1:26" ht="12.75" customHeight="1" x14ac:dyDescent="0.2">
      <c r="A797" s="128"/>
      <c r="B797" s="128"/>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row>
    <row r="798" spans="1:26" ht="12.75" customHeight="1" x14ac:dyDescent="0.2">
      <c r="A798" s="128"/>
      <c r="B798" s="128"/>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row>
    <row r="799" spans="1:26" ht="12.75" customHeight="1" x14ac:dyDescent="0.2">
      <c r="A799" s="128"/>
      <c r="B799" s="128"/>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row>
    <row r="800" spans="1:26" ht="12.75" customHeight="1" x14ac:dyDescent="0.2">
      <c r="A800" s="128"/>
      <c r="B800" s="128"/>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row>
    <row r="801" spans="1:26" ht="12.75" customHeight="1" x14ac:dyDescent="0.2">
      <c r="A801" s="128"/>
      <c r="B801" s="128"/>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row>
    <row r="802" spans="1:26" ht="12.75" customHeight="1" x14ac:dyDescent="0.2">
      <c r="A802" s="128"/>
      <c r="B802" s="128"/>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row>
    <row r="803" spans="1:26" ht="12.75" customHeight="1" x14ac:dyDescent="0.2">
      <c r="A803" s="128"/>
      <c r="B803" s="128"/>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row>
    <row r="804" spans="1:26" ht="12.75" customHeight="1" x14ac:dyDescent="0.2">
      <c r="A804" s="128"/>
      <c r="B804" s="128"/>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row>
    <row r="805" spans="1:26" ht="12.75" customHeight="1" x14ac:dyDescent="0.2">
      <c r="A805" s="128"/>
      <c r="B805" s="128"/>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row>
    <row r="806" spans="1:26" ht="12.75" customHeight="1" x14ac:dyDescent="0.2">
      <c r="A806" s="128"/>
      <c r="B806" s="128"/>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row>
    <row r="807" spans="1:26" ht="12.75" customHeight="1" x14ac:dyDescent="0.2">
      <c r="A807" s="128"/>
      <c r="B807" s="128"/>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row>
    <row r="808" spans="1:26" ht="12.75" customHeight="1" x14ac:dyDescent="0.2">
      <c r="A808" s="128"/>
      <c r="B808" s="128"/>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row>
    <row r="809" spans="1:26" ht="12.75" customHeight="1" x14ac:dyDescent="0.2">
      <c r="A809" s="128"/>
      <c r="B809" s="128"/>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row>
    <row r="810" spans="1:26" ht="12.75" customHeight="1" x14ac:dyDescent="0.2">
      <c r="A810" s="128"/>
      <c r="B810" s="128"/>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row>
    <row r="811" spans="1:26" ht="12.75" customHeight="1" x14ac:dyDescent="0.2">
      <c r="A811" s="128"/>
      <c r="B811" s="128"/>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row>
    <row r="812" spans="1:26" ht="12.75" customHeight="1" x14ac:dyDescent="0.2">
      <c r="A812" s="128"/>
      <c r="B812" s="128"/>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row>
    <row r="813" spans="1:26" ht="12.75" customHeight="1" x14ac:dyDescent="0.2">
      <c r="A813" s="128"/>
      <c r="B813" s="128"/>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row>
    <row r="814" spans="1:26" ht="12.75" customHeight="1" x14ac:dyDescent="0.2">
      <c r="A814" s="128"/>
      <c r="B814" s="128"/>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row>
    <row r="815" spans="1:26" ht="12.75" customHeight="1" x14ac:dyDescent="0.2">
      <c r="A815" s="128"/>
      <c r="B815" s="128"/>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row>
    <row r="816" spans="1:26" ht="12.75" customHeight="1" x14ac:dyDescent="0.2">
      <c r="A816" s="128"/>
      <c r="B816" s="128"/>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row>
    <row r="817" spans="1:26" ht="12.75" customHeight="1" x14ac:dyDescent="0.2">
      <c r="A817" s="128"/>
      <c r="B817" s="128"/>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row>
    <row r="818" spans="1:26" ht="12.75" customHeight="1" x14ac:dyDescent="0.2">
      <c r="A818" s="128"/>
      <c r="B818" s="128"/>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row>
    <row r="819" spans="1:26" ht="12.75" customHeight="1" x14ac:dyDescent="0.2">
      <c r="A819" s="128"/>
      <c r="B819" s="128"/>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row>
    <row r="820" spans="1:26" ht="12.75" customHeight="1" x14ac:dyDescent="0.2">
      <c r="A820" s="128"/>
      <c r="B820" s="128"/>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row>
    <row r="821" spans="1:26" ht="12.75" customHeight="1" x14ac:dyDescent="0.2">
      <c r="A821" s="128"/>
      <c r="B821" s="128"/>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row>
    <row r="822" spans="1:26" ht="12.75" customHeight="1" x14ac:dyDescent="0.2">
      <c r="A822" s="128"/>
      <c r="B822" s="128"/>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row>
    <row r="823" spans="1:26" ht="12.75" customHeight="1" x14ac:dyDescent="0.2">
      <c r="A823" s="128"/>
      <c r="B823" s="128"/>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row>
    <row r="824" spans="1:26" ht="12.75" customHeight="1" x14ac:dyDescent="0.2">
      <c r="A824" s="128"/>
      <c r="B824" s="128"/>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row>
    <row r="825" spans="1:26" ht="12.75" customHeight="1" x14ac:dyDescent="0.2">
      <c r="A825" s="128"/>
      <c r="B825" s="128"/>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row>
    <row r="826" spans="1:26" ht="12.75" customHeight="1" x14ac:dyDescent="0.2">
      <c r="A826" s="128"/>
      <c r="B826" s="128"/>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row>
    <row r="827" spans="1:26" ht="12.75" customHeight="1" x14ac:dyDescent="0.2">
      <c r="A827" s="128"/>
      <c r="B827" s="128"/>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row>
    <row r="828" spans="1:26" ht="12.75" customHeight="1" x14ac:dyDescent="0.2">
      <c r="A828" s="128"/>
      <c r="B828" s="128"/>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row>
    <row r="829" spans="1:26" ht="12.75" customHeight="1" x14ac:dyDescent="0.2">
      <c r="A829" s="128"/>
      <c r="B829" s="128"/>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row>
    <row r="830" spans="1:26" ht="12.75" customHeight="1" x14ac:dyDescent="0.2">
      <c r="A830" s="128"/>
      <c r="B830" s="128"/>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row>
    <row r="831" spans="1:26" ht="12.75" customHeight="1" x14ac:dyDescent="0.2">
      <c r="A831" s="128"/>
      <c r="B831" s="128"/>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row>
    <row r="832" spans="1:26" ht="12.75" customHeight="1" x14ac:dyDescent="0.2">
      <c r="A832" s="128"/>
      <c r="B832" s="128"/>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row>
    <row r="833" spans="1:26" ht="12.75" customHeight="1" x14ac:dyDescent="0.2">
      <c r="A833" s="128"/>
      <c r="B833" s="128"/>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row>
    <row r="834" spans="1:26" ht="12.75" customHeight="1" x14ac:dyDescent="0.2">
      <c r="A834" s="128"/>
      <c r="B834" s="128"/>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row>
    <row r="835" spans="1:26" ht="12.75" customHeight="1" x14ac:dyDescent="0.2">
      <c r="A835" s="128"/>
      <c r="B835" s="128"/>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row>
    <row r="836" spans="1:26" ht="12.75" customHeight="1" x14ac:dyDescent="0.2">
      <c r="A836" s="128"/>
      <c r="B836" s="128"/>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row>
    <row r="837" spans="1:26" ht="12.75" customHeight="1" x14ac:dyDescent="0.2">
      <c r="A837" s="128"/>
      <c r="B837" s="128"/>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row>
    <row r="838" spans="1:26" ht="12.75" customHeight="1" x14ac:dyDescent="0.2">
      <c r="A838" s="128"/>
      <c r="B838" s="128"/>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row>
    <row r="839" spans="1:26" ht="12.75" customHeight="1" x14ac:dyDescent="0.2">
      <c r="A839" s="128"/>
      <c r="B839" s="128"/>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row>
    <row r="840" spans="1:26" ht="12.75" customHeight="1" x14ac:dyDescent="0.2">
      <c r="A840" s="128"/>
      <c r="B840" s="128"/>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row>
    <row r="841" spans="1:26" ht="12.75" customHeight="1" x14ac:dyDescent="0.2">
      <c r="A841" s="128"/>
      <c r="B841" s="128"/>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row>
    <row r="842" spans="1:26" ht="12.75" customHeight="1" x14ac:dyDescent="0.2">
      <c r="A842" s="128"/>
      <c r="B842" s="128"/>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row>
    <row r="843" spans="1:26" ht="12.75" customHeight="1" x14ac:dyDescent="0.2">
      <c r="A843" s="128"/>
      <c r="B843" s="128"/>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row>
    <row r="844" spans="1:26" ht="12.75" customHeight="1" x14ac:dyDescent="0.2">
      <c r="A844" s="128"/>
      <c r="B844" s="128"/>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row>
    <row r="845" spans="1:26" ht="12.75" customHeight="1" x14ac:dyDescent="0.2">
      <c r="A845" s="128"/>
      <c r="B845" s="128"/>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row>
    <row r="846" spans="1:26" ht="12.75" customHeight="1" x14ac:dyDescent="0.2">
      <c r="A846" s="128"/>
      <c r="B846" s="128"/>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row>
    <row r="847" spans="1:26" ht="12.75" customHeight="1" x14ac:dyDescent="0.2">
      <c r="A847" s="128"/>
      <c r="B847" s="128"/>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row>
    <row r="848" spans="1:26" ht="12.75" customHeight="1" x14ac:dyDescent="0.2">
      <c r="A848" s="128"/>
      <c r="B848" s="128"/>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row>
    <row r="849" spans="1:26" ht="12.75" customHeight="1" x14ac:dyDescent="0.2">
      <c r="A849" s="128"/>
      <c r="B849" s="128"/>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row>
    <row r="850" spans="1:26" ht="12.75" customHeight="1" x14ac:dyDescent="0.2">
      <c r="A850" s="128"/>
      <c r="B850" s="128"/>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row>
    <row r="851" spans="1:26" ht="12.75" customHeight="1" x14ac:dyDescent="0.2">
      <c r="A851" s="128"/>
      <c r="B851" s="128"/>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row>
    <row r="852" spans="1:26" ht="12.75" customHeight="1" x14ac:dyDescent="0.2">
      <c r="A852" s="128"/>
      <c r="B852" s="128"/>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row>
    <row r="853" spans="1:26" ht="12.75" customHeight="1" x14ac:dyDescent="0.2">
      <c r="A853" s="128"/>
      <c r="B853" s="128"/>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row>
    <row r="854" spans="1:26" ht="12.75" customHeight="1" x14ac:dyDescent="0.2">
      <c r="A854" s="128"/>
      <c r="B854" s="128"/>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row>
    <row r="855" spans="1:26" ht="12.75" customHeight="1" x14ac:dyDescent="0.2">
      <c r="A855" s="128"/>
      <c r="B855" s="128"/>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row>
    <row r="856" spans="1:26" ht="12.75" customHeight="1" x14ac:dyDescent="0.2">
      <c r="A856" s="128"/>
      <c r="B856" s="128"/>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row>
    <row r="857" spans="1:26" ht="12.75" customHeight="1" x14ac:dyDescent="0.2">
      <c r="A857" s="128"/>
      <c r="B857" s="128"/>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row>
    <row r="858" spans="1:26" ht="12.75" customHeight="1" x14ac:dyDescent="0.2">
      <c r="A858" s="128"/>
      <c r="B858" s="128"/>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row>
    <row r="859" spans="1:26" ht="12.75" customHeight="1" x14ac:dyDescent="0.2">
      <c r="A859" s="128"/>
      <c r="B859" s="128"/>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row>
    <row r="860" spans="1:26" ht="12.75" customHeight="1" x14ac:dyDescent="0.2">
      <c r="A860" s="128"/>
      <c r="B860" s="128"/>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row>
    <row r="861" spans="1:26" ht="12.75" customHeight="1" x14ac:dyDescent="0.2">
      <c r="A861" s="128"/>
      <c r="B861" s="128"/>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row>
    <row r="862" spans="1:26" ht="12.75" customHeight="1" x14ac:dyDescent="0.2">
      <c r="A862" s="128"/>
      <c r="B862" s="128"/>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row>
    <row r="863" spans="1:26" ht="12.75" customHeight="1" x14ac:dyDescent="0.2">
      <c r="A863" s="128"/>
      <c r="B863" s="128"/>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row>
    <row r="864" spans="1:26" ht="12.75" customHeight="1" x14ac:dyDescent="0.2">
      <c r="A864" s="128"/>
      <c r="B864" s="128"/>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row>
    <row r="865" spans="1:26" ht="12.75" customHeight="1" x14ac:dyDescent="0.2">
      <c r="A865" s="128"/>
      <c r="B865" s="128"/>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row>
    <row r="866" spans="1:26" ht="12.75" customHeight="1" x14ac:dyDescent="0.2">
      <c r="A866" s="128"/>
      <c r="B866" s="128"/>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row>
    <row r="867" spans="1:26" ht="12.75" customHeight="1" x14ac:dyDescent="0.2">
      <c r="A867" s="128"/>
      <c r="B867" s="128"/>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row>
    <row r="868" spans="1:26" ht="12.75" customHeight="1" x14ac:dyDescent="0.2">
      <c r="A868" s="128"/>
      <c r="B868" s="128"/>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row>
    <row r="869" spans="1:26" ht="12.75" customHeight="1" x14ac:dyDescent="0.2">
      <c r="A869" s="128"/>
      <c r="B869" s="128"/>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row>
    <row r="870" spans="1:26" ht="12.75" customHeight="1" x14ac:dyDescent="0.2">
      <c r="A870" s="128"/>
      <c r="B870" s="128"/>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row>
    <row r="871" spans="1:26" ht="12.75" customHeight="1" x14ac:dyDescent="0.2">
      <c r="A871" s="128"/>
      <c r="B871" s="128"/>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row>
    <row r="872" spans="1:26" ht="12.75" customHeight="1" x14ac:dyDescent="0.2">
      <c r="A872" s="128"/>
      <c r="B872" s="128"/>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row>
    <row r="873" spans="1:26" ht="12.75" customHeight="1" x14ac:dyDescent="0.2">
      <c r="A873" s="128"/>
      <c r="B873" s="128"/>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row>
    <row r="874" spans="1:26" ht="12.75" customHeight="1" x14ac:dyDescent="0.2">
      <c r="A874" s="128"/>
      <c r="B874" s="128"/>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row>
    <row r="875" spans="1:26" ht="12.75" customHeight="1" x14ac:dyDescent="0.2">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row>
    <row r="876" spans="1:26" ht="12.75" customHeight="1" x14ac:dyDescent="0.2">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row>
    <row r="877" spans="1:26" ht="12.75" customHeight="1" x14ac:dyDescent="0.2">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row>
    <row r="878" spans="1:26" ht="12.75" customHeight="1" x14ac:dyDescent="0.2">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row>
    <row r="879" spans="1:26" ht="12.75" customHeight="1" x14ac:dyDescent="0.2">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row>
    <row r="880" spans="1:26" ht="12.75" customHeight="1" x14ac:dyDescent="0.2">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row>
    <row r="881" spans="1:26" ht="12.75" customHeight="1" x14ac:dyDescent="0.2">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row>
    <row r="882" spans="1:26" ht="12.75" customHeight="1" x14ac:dyDescent="0.2">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row>
    <row r="883" spans="1:26" ht="12.75" customHeight="1" x14ac:dyDescent="0.2">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row>
    <row r="884" spans="1:26" ht="12.75" customHeight="1" x14ac:dyDescent="0.2">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row>
    <row r="885" spans="1:26" ht="12.75" customHeight="1" x14ac:dyDescent="0.2">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row>
    <row r="886" spans="1:26" ht="12.75" customHeight="1" x14ac:dyDescent="0.2">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row>
    <row r="887" spans="1:26" ht="12.75" customHeight="1" x14ac:dyDescent="0.2">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row>
    <row r="888" spans="1:26" ht="12.75" customHeight="1" x14ac:dyDescent="0.2">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row>
    <row r="889" spans="1:26" ht="12.75" customHeight="1" x14ac:dyDescent="0.2">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row>
    <row r="890" spans="1:26" ht="12.75" customHeight="1" x14ac:dyDescent="0.2">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row>
    <row r="891" spans="1:26" ht="12.75" customHeight="1" x14ac:dyDescent="0.2">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row>
    <row r="892" spans="1:26" ht="12.75" customHeight="1" x14ac:dyDescent="0.2">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row>
    <row r="893" spans="1:26" ht="12.75" customHeight="1" x14ac:dyDescent="0.2">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row>
    <row r="894" spans="1:26" ht="12.75" customHeight="1" x14ac:dyDescent="0.2">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row>
    <row r="895" spans="1:26" ht="12.75" customHeight="1" x14ac:dyDescent="0.2">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row>
    <row r="896" spans="1:26" ht="12.75" customHeight="1" x14ac:dyDescent="0.2">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row>
    <row r="897" spans="1:26" ht="12.75" customHeight="1" x14ac:dyDescent="0.2">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row>
    <row r="898" spans="1:26" ht="12.75" customHeight="1" x14ac:dyDescent="0.2">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row>
    <row r="899" spans="1:26" ht="12.75" customHeight="1" x14ac:dyDescent="0.2">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row>
    <row r="900" spans="1:26" ht="12.75" customHeight="1" x14ac:dyDescent="0.2">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row>
    <row r="901" spans="1:26" ht="12.75" customHeight="1" x14ac:dyDescent="0.2">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row>
    <row r="902" spans="1:26" ht="12.75" customHeight="1" x14ac:dyDescent="0.2">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row>
    <row r="903" spans="1:26" ht="12.75" customHeight="1" x14ac:dyDescent="0.2">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row>
    <row r="904" spans="1:26" ht="12.75" customHeight="1" x14ac:dyDescent="0.2">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row>
    <row r="905" spans="1:26" ht="12.75" customHeight="1" x14ac:dyDescent="0.2">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row>
    <row r="906" spans="1:26" ht="12.75" customHeight="1" x14ac:dyDescent="0.2">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row>
    <row r="907" spans="1:26" ht="12.75" customHeight="1" x14ac:dyDescent="0.2">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row>
    <row r="908" spans="1:26" ht="12.75" customHeight="1" x14ac:dyDescent="0.2">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row>
    <row r="909" spans="1:26" ht="12.75" customHeight="1" x14ac:dyDescent="0.2">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row>
    <row r="910" spans="1:26" ht="12.75" customHeight="1" x14ac:dyDescent="0.2">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row>
    <row r="911" spans="1:26" ht="12.75" customHeight="1" x14ac:dyDescent="0.2">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row>
    <row r="912" spans="1:26" ht="12.75" customHeight="1" x14ac:dyDescent="0.2">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row>
    <row r="913" spans="1:26" ht="12.75" customHeight="1" x14ac:dyDescent="0.2">
      <c r="A913" s="128"/>
      <c r="B913" s="128"/>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row>
    <row r="914" spans="1:26" ht="12.75" customHeight="1" x14ac:dyDescent="0.2">
      <c r="A914" s="128"/>
      <c r="B914" s="128"/>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row>
    <row r="915" spans="1:26" ht="12.75" customHeight="1" x14ac:dyDescent="0.2">
      <c r="A915" s="128"/>
      <c r="B915" s="128"/>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row>
    <row r="916" spans="1:26" ht="12.75" customHeight="1" x14ac:dyDescent="0.2">
      <c r="A916" s="128"/>
      <c r="B916" s="128"/>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row>
    <row r="917" spans="1:26" ht="12.75" customHeight="1" x14ac:dyDescent="0.2">
      <c r="A917" s="128"/>
      <c r="B917" s="128"/>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row>
    <row r="918" spans="1:26" ht="12.75" customHeight="1" x14ac:dyDescent="0.2">
      <c r="A918" s="128"/>
      <c r="B918" s="128"/>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row>
    <row r="919" spans="1:26" ht="12.75" customHeight="1" x14ac:dyDescent="0.2">
      <c r="A919" s="128"/>
      <c r="B919" s="128"/>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row>
    <row r="920" spans="1:26" ht="12.75" customHeight="1" x14ac:dyDescent="0.2">
      <c r="A920" s="128"/>
      <c r="B920" s="128"/>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row>
    <row r="921" spans="1:26" ht="12.75" customHeight="1" x14ac:dyDescent="0.2">
      <c r="A921" s="128"/>
      <c r="B921" s="128"/>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row>
    <row r="922" spans="1:26" ht="12.75" customHeight="1" x14ac:dyDescent="0.2">
      <c r="A922" s="128"/>
      <c r="B922" s="128"/>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row>
    <row r="923" spans="1:26" ht="12.75" customHeight="1" x14ac:dyDescent="0.2">
      <c r="A923" s="128"/>
      <c r="B923" s="128"/>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row>
    <row r="924" spans="1:26" ht="12.75" customHeight="1" x14ac:dyDescent="0.2">
      <c r="A924" s="128"/>
      <c r="B924" s="128"/>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row>
    <row r="925" spans="1:26" ht="12.75" customHeight="1" x14ac:dyDescent="0.2">
      <c r="A925" s="128"/>
      <c r="B925" s="128"/>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row>
    <row r="926" spans="1:26" ht="12.75" customHeight="1" x14ac:dyDescent="0.2">
      <c r="A926" s="128"/>
      <c r="B926" s="128"/>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row>
    <row r="927" spans="1:26" ht="12.75" customHeight="1" x14ac:dyDescent="0.2">
      <c r="A927" s="128"/>
      <c r="B927" s="128"/>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row>
    <row r="928" spans="1:26" ht="12.75" customHeight="1" x14ac:dyDescent="0.2">
      <c r="A928" s="128"/>
      <c r="B928" s="128"/>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row>
    <row r="929" spans="1:26" ht="12.75" customHeight="1" x14ac:dyDescent="0.2">
      <c r="A929" s="128"/>
      <c r="B929" s="128"/>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row>
    <row r="930" spans="1:26" ht="12.75" customHeight="1" x14ac:dyDescent="0.2">
      <c r="A930" s="128"/>
      <c r="B930" s="128"/>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row>
    <row r="931" spans="1:26" ht="12.75" customHeight="1" x14ac:dyDescent="0.2">
      <c r="A931" s="128"/>
      <c r="B931" s="128"/>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row>
    <row r="932" spans="1:26" ht="12.75" customHeight="1" x14ac:dyDescent="0.2">
      <c r="A932" s="128"/>
      <c r="B932" s="128"/>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row>
    <row r="933" spans="1:26" ht="12.75" customHeight="1" x14ac:dyDescent="0.2">
      <c r="A933" s="128"/>
      <c r="B933" s="128"/>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row>
    <row r="934" spans="1:26" ht="12.75" customHeight="1" x14ac:dyDescent="0.2">
      <c r="A934" s="128"/>
      <c r="B934" s="128"/>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row>
    <row r="935" spans="1:26" ht="12.75" customHeight="1" x14ac:dyDescent="0.2">
      <c r="A935" s="128"/>
      <c r="B935" s="128"/>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row>
    <row r="936" spans="1:26" ht="12.75" customHeight="1" x14ac:dyDescent="0.2">
      <c r="A936" s="128"/>
      <c r="B936" s="128"/>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row>
    <row r="937" spans="1:26" ht="12.75" customHeight="1" x14ac:dyDescent="0.2">
      <c r="A937" s="128"/>
      <c r="B937" s="128"/>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row>
    <row r="938" spans="1:26" ht="12.75" customHeight="1" x14ac:dyDescent="0.2">
      <c r="A938" s="128"/>
      <c r="B938" s="128"/>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row>
    <row r="939" spans="1:26" ht="12.75" customHeight="1" x14ac:dyDescent="0.2">
      <c r="A939" s="128"/>
      <c r="B939" s="128"/>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row>
    <row r="940" spans="1:26" ht="12.75" customHeight="1" x14ac:dyDescent="0.2">
      <c r="A940" s="128"/>
      <c r="B940" s="128"/>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row>
    <row r="941" spans="1:26" ht="12.75" customHeight="1" x14ac:dyDescent="0.2">
      <c r="A941" s="128"/>
      <c r="B941" s="128"/>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row>
    <row r="942" spans="1:26" ht="12.75" customHeight="1" x14ac:dyDescent="0.2">
      <c r="A942" s="128"/>
      <c r="B942" s="128"/>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row>
    <row r="943" spans="1:26" ht="12.75" customHeight="1" x14ac:dyDescent="0.2">
      <c r="A943" s="128"/>
      <c r="B943" s="128"/>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row>
    <row r="944" spans="1:26" ht="12.75" customHeight="1" x14ac:dyDescent="0.2">
      <c r="A944" s="128"/>
      <c r="B944" s="128"/>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row>
    <row r="945" spans="1:26" ht="12.75" customHeight="1" x14ac:dyDescent="0.2">
      <c r="A945" s="128"/>
      <c r="B945" s="128"/>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row>
    <row r="946" spans="1:26" ht="12.75" customHeight="1" x14ac:dyDescent="0.2">
      <c r="A946" s="128"/>
      <c r="B946" s="128"/>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row>
    <row r="947" spans="1:26" ht="12.75" customHeight="1" x14ac:dyDescent="0.2">
      <c r="A947" s="128"/>
      <c r="B947" s="128"/>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row>
    <row r="948" spans="1:26" ht="12.75" customHeight="1" x14ac:dyDescent="0.2">
      <c r="A948" s="128"/>
      <c r="B948" s="128"/>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row>
    <row r="949" spans="1:26" ht="12.75" customHeight="1" x14ac:dyDescent="0.2">
      <c r="A949" s="128"/>
      <c r="B949" s="128"/>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row>
    <row r="950" spans="1:26" ht="12.75" customHeight="1" x14ac:dyDescent="0.2">
      <c r="A950" s="128"/>
      <c r="B950" s="128"/>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row>
    <row r="951" spans="1:26" ht="12.75" customHeight="1" x14ac:dyDescent="0.2">
      <c r="A951" s="128"/>
      <c r="B951" s="128"/>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row>
    <row r="952" spans="1:26" ht="12.75" customHeight="1" x14ac:dyDescent="0.2">
      <c r="A952" s="128"/>
      <c r="B952" s="128"/>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row>
    <row r="953" spans="1:26" ht="12.75" customHeight="1" x14ac:dyDescent="0.2">
      <c r="A953" s="128"/>
      <c r="B953" s="128"/>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row>
    <row r="954" spans="1:26" ht="12.75" customHeight="1" x14ac:dyDescent="0.2">
      <c r="A954" s="128"/>
      <c r="B954" s="128"/>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row>
    <row r="955" spans="1:26" ht="12.75" customHeight="1" x14ac:dyDescent="0.2">
      <c r="A955" s="128"/>
      <c r="B955" s="128"/>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row>
    <row r="956" spans="1:26" ht="12.75" customHeight="1" x14ac:dyDescent="0.2">
      <c r="A956" s="128"/>
      <c r="B956" s="128"/>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row>
    <row r="957" spans="1:26" ht="12.75" customHeight="1" x14ac:dyDescent="0.2">
      <c r="A957" s="128"/>
      <c r="B957" s="128"/>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row>
    <row r="958" spans="1:26" ht="12.75" customHeight="1" x14ac:dyDescent="0.2">
      <c r="A958" s="128"/>
      <c r="B958" s="128"/>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row>
    <row r="959" spans="1:26" ht="12.75" customHeight="1" x14ac:dyDescent="0.2">
      <c r="A959" s="128"/>
      <c r="B959" s="128"/>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row>
    <row r="960" spans="1:26" ht="12.75" customHeight="1" x14ac:dyDescent="0.2">
      <c r="A960" s="128"/>
      <c r="B960" s="128"/>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row>
    <row r="961" spans="1:26" ht="12.75" customHeight="1" x14ac:dyDescent="0.2">
      <c r="A961" s="128"/>
      <c r="B961" s="128"/>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row>
    <row r="962" spans="1:26" ht="12.75" customHeight="1" x14ac:dyDescent="0.2">
      <c r="A962" s="128"/>
      <c r="B962" s="128"/>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row>
    <row r="963" spans="1:26" ht="12.75" customHeight="1" x14ac:dyDescent="0.2">
      <c r="A963" s="128"/>
      <c r="B963" s="128"/>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row>
    <row r="964" spans="1:26" ht="12.75" customHeight="1" x14ac:dyDescent="0.2">
      <c r="A964" s="128"/>
      <c r="B964" s="128"/>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row>
    <row r="965" spans="1:26" ht="12.75" customHeight="1" x14ac:dyDescent="0.2">
      <c r="A965" s="128"/>
      <c r="B965" s="128"/>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row>
    <row r="966" spans="1:26" ht="12.75" customHeight="1" x14ac:dyDescent="0.2">
      <c r="A966" s="128"/>
      <c r="B966" s="128"/>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row>
    <row r="967" spans="1:26" ht="12.75" customHeight="1" x14ac:dyDescent="0.2">
      <c r="A967" s="128"/>
      <c r="B967" s="128"/>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row>
    <row r="968" spans="1:26" ht="12.75" customHeight="1" x14ac:dyDescent="0.2">
      <c r="A968" s="128"/>
      <c r="B968" s="128"/>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row>
    <row r="969" spans="1:26" ht="12.75" customHeight="1" x14ac:dyDescent="0.2">
      <c r="A969" s="128"/>
      <c r="B969" s="128"/>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row>
    <row r="970" spans="1:26" ht="12.75" customHeight="1" x14ac:dyDescent="0.2">
      <c r="A970" s="128"/>
      <c r="B970" s="128"/>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row>
    <row r="971" spans="1:26" ht="12.75" customHeight="1" x14ac:dyDescent="0.2">
      <c r="A971" s="128"/>
      <c r="B971" s="128"/>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row>
    <row r="972" spans="1:26" ht="12.75" customHeight="1" x14ac:dyDescent="0.2">
      <c r="A972" s="128"/>
      <c r="B972" s="128"/>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row>
    <row r="973" spans="1:26" ht="12.75" customHeight="1" x14ac:dyDescent="0.2">
      <c r="A973" s="128"/>
      <c r="B973" s="128"/>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row>
    <row r="974" spans="1:26" ht="12.75" customHeight="1" x14ac:dyDescent="0.2">
      <c r="A974" s="128"/>
      <c r="B974" s="128"/>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row>
    <row r="975" spans="1:26" ht="12.75" customHeight="1" x14ac:dyDescent="0.2">
      <c r="A975" s="128"/>
      <c r="B975" s="128"/>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row>
    <row r="976" spans="1:26" ht="12.75" customHeight="1" x14ac:dyDescent="0.2">
      <c r="A976" s="128"/>
      <c r="B976" s="128"/>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row>
    <row r="977" spans="1:26" ht="12.75" customHeight="1" x14ac:dyDescent="0.2">
      <c r="A977" s="128"/>
      <c r="B977" s="128"/>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row>
    <row r="978" spans="1:26" ht="12.75" customHeight="1" x14ac:dyDescent="0.2">
      <c r="A978" s="128"/>
      <c r="B978" s="128"/>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row>
    <row r="979" spans="1:26" ht="12.75" customHeight="1" x14ac:dyDescent="0.2">
      <c r="A979" s="128"/>
      <c r="B979" s="128"/>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row>
    <row r="980" spans="1:26" ht="12.75" customHeight="1" x14ac:dyDescent="0.2">
      <c r="A980" s="128"/>
      <c r="B980" s="128"/>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row>
    <row r="981" spans="1:26" ht="12.75" customHeight="1" x14ac:dyDescent="0.2">
      <c r="A981" s="128"/>
      <c r="B981" s="128"/>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row>
    <row r="982" spans="1:26" ht="12.75" customHeight="1" x14ac:dyDescent="0.2">
      <c r="A982" s="128"/>
      <c r="B982" s="128"/>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row>
    <row r="983" spans="1:26" ht="12.75" customHeight="1" x14ac:dyDescent="0.2">
      <c r="A983" s="128"/>
      <c r="B983" s="128"/>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row>
    <row r="984" spans="1:26" ht="12.75" customHeight="1" x14ac:dyDescent="0.2">
      <c r="A984" s="128"/>
      <c r="B984" s="128"/>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row>
    <row r="985" spans="1:26" ht="12.75" customHeight="1" x14ac:dyDescent="0.2">
      <c r="A985" s="128"/>
      <c r="B985" s="128"/>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row>
    <row r="986" spans="1:26" ht="12.75" customHeight="1" x14ac:dyDescent="0.2">
      <c r="A986" s="128"/>
      <c r="B986" s="128"/>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row>
    <row r="987" spans="1:26" ht="12.75" customHeight="1" x14ac:dyDescent="0.2">
      <c r="A987" s="128"/>
      <c r="B987" s="128"/>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row>
    <row r="988" spans="1:26" ht="12.75" customHeight="1" x14ac:dyDescent="0.2">
      <c r="A988" s="128"/>
      <c r="B988" s="128"/>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row>
    <row r="989" spans="1:26" ht="12.75" customHeight="1" x14ac:dyDescent="0.2">
      <c r="A989" s="128"/>
      <c r="B989" s="128"/>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row>
    <row r="990" spans="1:26" ht="12.75" customHeight="1" x14ac:dyDescent="0.2">
      <c r="A990" s="128"/>
      <c r="B990" s="128"/>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row>
    <row r="991" spans="1:26" ht="12.75" customHeight="1" x14ac:dyDescent="0.2">
      <c r="A991" s="128"/>
      <c r="B991" s="128"/>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row>
    <row r="992" spans="1:26" ht="12.75" customHeight="1" x14ac:dyDescent="0.2">
      <c r="A992" s="128"/>
      <c r="B992" s="128"/>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row>
    <row r="993" spans="1:26" ht="12.75" customHeight="1" x14ac:dyDescent="0.2">
      <c r="A993" s="128"/>
      <c r="B993" s="128"/>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row>
    <row r="994" spans="1:26" ht="12.75" customHeight="1" x14ac:dyDescent="0.2">
      <c r="A994" s="128"/>
      <c r="B994" s="128"/>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row>
    <row r="995" spans="1:26" ht="12.75" customHeight="1" x14ac:dyDescent="0.2">
      <c r="A995" s="128"/>
      <c r="B995" s="128"/>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row>
    <row r="996" spans="1:26" ht="12.75" customHeight="1" x14ac:dyDescent="0.2">
      <c r="A996" s="128"/>
      <c r="B996" s="128"/>
      <c r="C996" s="128"/>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row>
    <row r="997" spans="1:26" ht="12.75" customHeight="1" x14ac:dyDescent="0.2">
      <c r="A997" s="128"/>
      <c r="B997" s="128"/>
      <c r="C997" s="128"/>
      <c r="D997" s="128"/>
      <c r="E997" s="128"/>
      <c r="F997" s="128"/>
      <c r="G997" s="128"/>
      <c r="H997" s="128"/>
      <c r="I997" s="128"/>
      <c r="J997" s="128"/>
      <c r="K997" s="128"/>
      <c r="L997" s="128"/>
      <c r="M997" s="128"/>
      <c r="N997" s="128"/>
      <c r="O997" s="128"/>
      <c r="P997" s="128"/>
      <c r="Q997" s="128"/>
      <c r="R997" s="128"/>
      <c r="S997" s="128"/>
      <c r="T997" s="128"/>
      <c r="U997" s="128"/>
      <c r="V997" s="128"/>
      <c r="W997" s="128"/>
      <c r="X997" s="128"/>
      <c r="Y997" s="128"/>
      <c r="Z997" s="128"/>
    </row>
    <row r="998" spans="1:26" ht="12.75" customHeight="1" x14ac:dyDescent="0.2">
      <c r="A998" s="128"/>
      <c r="B998" s="128"/>
      <c r="C998" s="128"/>
      <c r="D998" s="128"/>
      <c r="E998" s="128"/>
      <c r="F998" s="128"/>
      <c r="G998" s="128"/>
      <c r="H998" s="128"/>
      <c r="I998" s="128"/>
      <c r="J998" s="128"/>
      <c r="K998" s="128"/>
      <c r="L998" s="128"/>
      <c r="M998" s="128"/>
      <c r="N998" s="128"/>
      <c r="O998" s="128"/>
      <c r="P998" s="128"/>
      <c r="Q998" s="128"/>
      <c r="R998" s="128"/>
      <c r="S998" s="128"/>
      <c r="T998" s="128"/>
      <c r="U998" s="128"/>
      <c r="V998" s="128"/>
      <c r="W998" s="128"/>
      <c r="X998" s="128"/>
      <c r="Y998" s="128"/>
      <c r="Z998" s="128"/>
    </row>
    <row r="999" spans="1:26" ht="12.75" customHeight="1" x14ac:dyDescent="0.2">
      <c r="A999" s="128"/>
      <c r="B999" s="128"/>
      <c r="C999" s="128"/>
      <c r="D999" s="128"/>
      <c r="E999" s="128"/>
      <c r="F999" s="128"/>
      <c r="G999" s="128"/>
      <c r="H999" s="128"/>
      <c r="I999" s="128"/>
      <c r="J999" s="128"/>
      <c r="K999" s="128"/>
      <c r="L999" s="128"/>
      <c r="M999" s="128"/>
      <c r="N999" s="128"/>
      <c r="O999" s="128"/>
      <c r="P999" s="128"/>
      <c r="Q999" s="128"/>
      <c r="R999" s="128"/>
      <c r="S999" s="128"/>
      <c r="T999" s="128"/>
      <c r="U999" s="128"/>
      <c r="V999" s="128"/>
      <c r="W999" s="128"/>
      <c r="X999" s="128"/>
      <c r="Y999" s="128"/>
      <c r="Z999" s="128"/>
    </row>
    <row r="1000" spans="1:26" ht="12.75" customHeight="1" x14ac:dyDescent="0.2">
      <c r="A1000" s="128"/>
      <c r="B1000" s="128"/>
      <c r="C1000" s="128"/>
      <c r="D1000" s="128"/>
      <c r="E1000" s="128"/>
      <c r="F1000" s="128"/>
      <c r="G1000" s="128"/>
      <c r="H1000" s="128"/>
      <c r="I1000" s="128"/>
      <c r="J1000" s="128"/>
      <c r="K1000" s="128"/>
      <c r="L1000" s="128"/>
      <c r="M1000" s="128"/>
      <c r="N1000" s="128"/>
      <c r="O1000" s="128"/>
      <c r="P1000" s="128"/>
      <c r="Q1000" s="128"/>
      <c r="R1000" s="128"/>
      <c r="S1000" s="128"/>
      <c r="T1000" s="128"/>
      <c r="U1000" s="128"/>
      <c r="V1000" s="128"/>
      <c r="W1000" s="128"/>
      <c r="X1000" s="128"/>
      <c r="Y1000" s="128"/>
      <c r="Z1000" s="128"/>
    </row>
    <row r="1001" spans="1:26" ht="12.75" customHeight="1" x14ac:dyDescent="0.2">
      <c r="A1001" s="128"/>
      <c r="B1001" s="128"/>
      <c r="C1001" s="128"/>
      <c r="D1001" s="128"/>
      <c r="E1001" s="128"/>
      <c r="F1001" s="128"/>
      <c r="G1001" s="128"/>
      <c r="H1001" s="128"/>
      <c r="I1001" s="128"/>
      <c r="J1001" s="128"/>
      <c r="K1001" s="128"/>
      <c r="L1001" s="128"/>
      <c r="M1001" s="128"/>
      <c r="N1001" s="128"/>
      <c r="O1001" s="128"/>
      <c r="P1001" s="128"/>
      <c r="Q1001" s="128"/>
      <c r="R1001" s="128"/>
      <c r="S1001" s="128"/>
      <c r="T1001" s="128"/>
      <c r="U1001" s="128"/>
      <c r="V1001" s="128"/>
      <c r="W1001" s="128"/>
      <c r="X1001" s="128"/>
      <c r="Y1001" s="128"/>
      <c r="Z1001" s="128"/>
    </row>
    <row r="1002" spans="1:26" ht="12.75" customHeight="1" x14ac:dyDescent="0.2">
      <c r="A1002" s="128"/>
      <c r="B1002" s="128"/>
      <c r="C1002" s="128"/>
      <c r="D1002" s="128"/>
      <c r="E1002" s="128"/>
      <c r="F1002" s="128"/>
      <c r="G1002" s="128"/>
      <c r="H1002" s="128"/>
      <c r="I1002" s="128"/>
      <c r="J1002" s="128"/>
      <c r="K1002" s="128"/>
      <c r="L1002" s="128"/>
      <c r="M1002" s="128"/>
      <c r="N1002" s="128"/>
      <c r="O1002" s="128"/>
      <c r="P1002" s="128"/>
      <c r="Q1002" s="128"/>
      <c r="R1002" s="128"/>
      <c r="S1002" s="128"/>
      <c r="T1002" s="128"/>
      <c r="U1002" s="128"/>
      <c r="V1002" s="128"/>
      <c r="W1002" s="128"/>
      <c r="X1002" s="128"/>
      <c r="Y1002" s="128"/>
      <c r="Z1002" s="128"/>
    </row>
    <row r="1003" spans="1:26" ht="12.75" customHeight="1" x14ac:dyDescent="0.2">
      <c r="A1003" s="128"/>
      <c r="B1003" s="128"/>
      <c r="C1003" s="128"/>
      <c r="D1003" s="128"/>
      <c r="E1003" s="128"/>
      <c r="F1003" s="128"/>
      <c r="G1003" s="128"/>
      <c r="H1003" s="128"/>
      <c r="I1003" s="128"/>
      <c r="J1003" s="128"/>
      <c r="K1003" s="128"/>
      <c r="L1003" s="128"/>
      <c r="M1003" s="128"/>
      <c r="N1003" s="128"/>
      <c r="O1003" s="128"/>
      <c r="P1003" s="128"/>
      <c r="Q1003" s="128"/>
      <c r="R1003" s="128"/>
      <c r="S1003" s="128"/>
      <c r="T1003" s="128"/>
      <c r="U1003" s="128"/>
      <c r="V1003" s="128"/>
      <c r="W1003" s="128"/>
      <c r="X1003" s="128"/>
      <c r="Y1003" s="128"/>
      <c r="Z1003" s="128"/>
    </row>
    <row r="1004" spans="1:26" ht="12.75" customHeight="1" x14ac:dyDescent="0.2">
      <c r="A1004" s="128"/>
      <c r="B1004" s="128"/>
      <c r="C1004" s="128"/>
      <c r="D1004" s="128"/>
      <c r="E1004" s="128"/>
      <c r="F1004" s="128"/>
      <c r="G1004" s="128"/>
      <c r="H1004" s="128"/>
      <c r="I1004" s="128"/>
      <c r="J1004" s="128"/>
      <c r="K1004" s="128"/>
      <c r="L1004" s="128"/>
      <c r="M1004" s="128"/>
      <c r="N1004" s="128"/>
      <c r="O1004" s="128"/>
      <c r="P1004" s="128"/>
      <c r="Q1004" s="128"/>
      <c r="R1004" s="128"/>
      <c r="S1004" s="128"/>
      <c r="T1004" s="128"/>
      <c r="U1004" s="128"/>
      <c r="V1004" s="128"/>
      <c r="W1004" s="128"/>
      <c r="X1004" s="128"/>
      <c r="Y1004" s="128"/>
      <c r="Z1004" s="128"/>
    </row>
    <row r="1005" spans="1:26" ht="12.75" customHeight="1" x14ac:dyDescent="0.2">
      <c r="A1005" s="128"/>
      <c r="B1005" s="128"/>
      <c r="C1005" s="128"/>
      <c r="D1005" s="128"/>
      <c r="E1005" s="128"/>
      <c r="F1005" s="128"/>
      <c r="G1005" s="128"/>
      <c r="H1005" s="128"/>
      <c r="I1005" s="128"/>
      <c r="J1005" s="128"/>
      <c r="K1005" s="128"/>
      <c r="L1005" s="128"/>
      <c r="M1005" s="128"/>
      <c r="N1005" s="128"/>
      <c r="O1005" s="128"/>
      <c r="P1005" s="128"/>
      <c r="Q1005" s="128"/>
      <c r="R1005" s="128"/>
      <c r="S1005" s="128"/>
      <c r="T1005" s="128"/>
      <c r="U1005" s="128"/>
      <c r="V1005" s="128"/>
      <c r="W1005" s="128"/>
      <c r="X1005" s="128"/>
      <c r="Y1005" s="128"/>
      <c r="Z1005" s="128"/>
    </row>
    <row r="1006" spans="1:26" ht="12.75" customHeight="1" x14ac:dyDescent="0.2">
      <c r="A1006" s="128"/>
      <c r="B1006" s="128"/>
      <c r="C1006" s="128"/>
      <c r="D1006" s="128"/>
      <c r="E1006" s="128"/>
      <c r="F1006" s="128"/>
      <c r="G1006" s="128"/>
      <c r="H1006" s="128"/>
      <c r="I1006" s="128"/>
      <c r="J1006" s="128"/>
      <c r="K1006" s="128"/>
      <c r="L1006" s="128"/>
      <c r="M1006" s="128"/>
      <c r="N1006" s="128"/>
      <c r="O1006" s="128"/>
      <c r="P1006" s="128"/>
      <c r="Q1006" s="128"/>
      <c r="R1006" s="128"/>
      <c r="S1006" s="128"/>
      <c r="T1006" s="128"/>
      <c r="U1006" s="128"/>
      <c r="V1006" s="128"/>
      <c r="W1006" s="128"/>
      <c r="X1006" s="128"/>
      <c r="Y1006" s="128"/>
      <c r="Z1006" s="128"/>
    </row>
    <row r="1007" spans="1:26" ht="12.75" customHeight="1" x14ac:dyDescent="0.2">
      <c r="A1007" s="128"/>
      <c r="B1007" s="128"/>
      <c r="C1007" s="128"/>
      <c r="D1007" s="128"/>
      <c r="E1007" s="128"/>
      <c r="F1007" s="128"/>
      <c r="G1007" s="128"/>
      <c r="H1007" s="128"/>
      <c r="I1007" s="128"/>
      <c r="J1007" s="128"/>
      <c r="K1007" s="128"/>
      <c r="L1007" s="128"/>
      <c r="M1007" s="128"/>
      <c r="N1007" s="128"/>
      <c r="O1007" s="128"/>
      <c r="P1007" s="128"/>
      <c r="Q1007" s="128"/>
      <c r="R1007" s="128"/>
      <c r="S1007" s="128"/>
      <c r="T1007" s="128"/>
      <c r="U1007" s="128"/>
      <c r="V1007" s="128"/>
      <c r="W1007" s="128"/>
      <c r="X1007" s="128"/>
      <c r="Y1007" s="128"/>
      <c r="Z1007" s="128"/>
    </row>
    <row r="1008" spans="1:26" ht="12.75" customHeight="1" x14ac:dyDescent="0.2">
      <c r="A1008" s="128"/>
      <c r="B1008" s="128"/>
      <c r="C1008" s="128"/>
      <c r="D1008" s="128"/>
      <c r="E1008" s="128"/>
      <c r="F1008" s="128"/>
      <c r="G1008" s="128"/>
      <c r="H1008" s="128"/>
      <c r="I1008" s="128"/>
      <c r="J1008" s="128"/>
      <c r="K1008" s="128"/>
      <c r="L1008" s="128"/>
      <c r="M1008" s="128"/>
      <c r="N1008" s="128"/>
      <c r="O1008" s="128"/>
      <c r="P1008" s="128"/>
      <c r="Q1008" s="128"/>
      <c r="R1008" s="128"/>
      <c r="S1008" s="128"/>
      <c r="T1008" s="128"/>
      <c r="U1008" s="128"/>
      <c r="V1008" s="128"/>
      <c r="W1008" s="128"/>
      <c r="X1008" s="128"/>
      <c r="Y1008" s="128"/>
      <c r="Z1008" s="128"/>
    </row>
  </sheetData>
  <mergeCells count="4">
    <mergeCell ref="B3:F3"/>
    <mergeCell ref="B10:F10"/>
    <mergeCell ref="B16:F16"/>
    <mergeCell ref="B22:C22"/>
  </mergeCells>
  <pageMargins left="0.7" right="0.7"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Évaluation des offres</vt:lpstr>
      <vt:lpstr>Exemples de calculs</vt:lpstr>
      <vt:lpstr>Exemple couts du cycle de vie</vt:lpstr>
      <vt:lpstr>Explications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Gröger</dc:creator>
  <cp:lastModifiedBy>Henrieta Winklhofer</cp:lastModifiedBy>
  <dcterms:created xsi:type="dcterms:W3CDTF">2013-05-23T07:01:58Z</dcterms:created>
  <dcterms:modified xsi:type="dcterms:W3CDTF">2025-08-20T08:42:04Z</dcterms:modified>
</cp:coreProperties>
</file>